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4085" windowHeight="8550" activeTab="0"/>
  </bookViews>
  <sheets>
    <sheet name="基礎データ" sheetId="1" r:id="rId1"/>
    <sheet name="様式1" sheetId="2" r:id="rId2"/>
    <sheet name="様式2" sheetId="3" r:id="rId3"/>
    <sheet name="新規認定用 " sheetId="4" r:id="rId4"/>
    <sheet name="変更認定用 " sheetId="5" r:id="rId5"/>
    <sheet name="別紙（認定証新規・変更）" sheetId="6" r:id="rId6"/>
    <sheet name="外字" sheetId="7" r:id="rId7"/>
    <sheet name="あて名イメージ" sheetId="8" r:id="rId8"/>
    <sheet name="貼付け用データ（新規用）" sheetId="9" r:id="rId9"/>
    <sheet name="マスターデータ貼付用データ" sheetId="10" r:id="rId10"/>
    <sheet name="レク資料用基礎データ貼り付用" sheetId="11" r:id="rId11"/>
    <sheet name="様式1記入例" sheetId="12" r:id="rId12"/>
    <sheet name="様式2記入例" sheetId="13" r:id="rId13"/>
  </sheets>
  <definedNames>
    <definedName name="_xlnm.Print_Area" localSheetId="0">'基礎データ'!$A$1:$C$187</definedName>
    <definedName name="_xlnm.Print_Area" localSheetId="4">'変更認定用 '!$A$1:$F$38</definedName>
    <definedName name="_xlnm.Print_Area" localSheetId="1">'様式1'!$A$1:$AA$11</definedName>
    <definedName name="_xlnm.Print_Area" localSheetId="11">'様式1記入例'!$A$1:$AA$11</definedName>
    <definedName name="_xlnm.Print_Area" localSheetId="2">'様式2'!$A$1:$C$17</definedName>
    <definedName name="_xlnm.Print_Area" localSheetId="12">'様式2記入例'!$A$1:$C$17</definedName>
    <definedName name="_xlnm.Print_Titles" localSheetId="5">'別紙（認定証新規・変更）'!$1:$2</definedName>
  </definedNames>
  <calcPr fullCalcOnLoad="1"/>
</workbook>
</file>

<file path=xl/comments4.xml><?xml version="1.0" encoding="utf-8"?>
<comments xmlns="http://schemas.openxmlformats.org/spreadsheetml/2006/main">
  <authors>
    <author> </author>
  </authors>
  <commentList>
    <comment ref="C19" authorId="0">
      <text>
        <r>
          <rPr>
            <b/>
            <sz val="10"/>
            <rFont val="ＭＳ Ｐゴシック"/>
            <family val="3"/>
          </rPr>
          <t xml:space="preserve"> 半角で記載して下さい。</t>
        </r>
      </text>
    </comment>
    <comment ref="C20" authorId="0">
      <text>
        <r>
          <rPr>
            <b/>
            <sz val="10"/>
            <rFont val="ＭＳ Ｐゴシック"/>
            <family val="3"/>
          </rPr>
          <t>都道府県名から記載して下さい。</t>
        </r>
      </text>
    </comment>
    <comment ref="C21" authorId="0">
      <text>
        <r>
          <rPr>
            <b/>
            <sz val="10"/>
            <rFont val="ＭＳ Ｐゴシック"/>
            <family val="3"/>
          </rPr>
          <t>記載例 
○○県○○市役所○○部○○課</t>
        </r>
      </text>
    </comment>
    <comment ref="C22" authorId="0">
      <text>
        <r>
          <rPr>
            <b/>
            <sz val="10"/>
            <rFont val="ＭＳ Ｐゴシック"/>
            <family val="3"/>
          </rPr>
          <t>記載例
係長</t>
        </r>
      </text>
    </comment>
    <comment ref="C23" authorId="0">
      <text>
        <r>
          <rPr>
            <b/>
            <sz val="10"/>
            <rFont val="ＭＳ Ｐゴシック"/>
            <family val="3"/>
          </rPr>
          <t>記載例 
○○　○○</t>
        </r>
      </text>
    </comment>
    <comment ref="D25" authorId="0">
      <text>
        <r>
          <rPr>
            <b/>
            <sz val="10"/>
            <rFont val="ＭＳ Ｐゴシック"/>
            <family val="3"/>
          </rPr>
          <t>外字「有」の場合は、外字シートに記載願います。
※☑マークを記載</t>
        </r>
      </text>
    </comment>
    <comment ref="C27" authorId="0">
      <text>
        <r>
          <rPr>
            <b/>
            <sz val="10"/>
            <rFont val="ＭＳ Ｐゴシック"/>
            <family val="3"/>
          </rPr>
          <t>記載例 
○○市長</t>
        </r>
      </text>
    </comment>
    <comment ref="C28" authorId="0">
      <text>
        <r>
          <rPr>
            <b/>
            <sz val="10"/>
            <rFont val="ＭＳ Ｐゴシック"/>
            <family val="3"/>
          </rPr>
          <t>記載例
○○　○○
※姓名の間は一文字空けて記載
※代表者名の前に役職名は記載しないこと。</t>
        </r>
      </text>
    </comment>
  </commentList>
</comments>
</file>

<file path=xl/comments5.xml><?xml version="1.0" encoding="utf-8"?>
<comments xmlns="http://schemas.openxmlformats.org/spreadsheetml/2006/main">
  <authors>
    <author> </author>
  </authors>
  <commentList>
    <comment ref="C19" authorId="0">
      <text>
        <r>
          <rPr>
            <b/>
            <sz val="10"/>
            <rFont val="ＭＳ Ｐゴシック"/>
            <family val="3"/>
          </rPr>
          <t>半角で記載して下さい</t>
        </r>
      </text>
    </comment>
    <comment ref="C20" authorId="0">
      <text>
        <r>
          <rPr>
            <b/>
            <sz val="10"/>
            <rFont val="ＭＳ Ｐゴシック"/>
            <family val="3"/>
          </rPr>
          <t>都道府県名から記載して下さい。</t>
        </r>
      </text>
    </comment>
    <comment ref="C21" authorId="0">
      <text>
        <r>
          <rPr>
            <b/>
            <sz val="10"/>
            <rFont val="ＭＳ Ｐゴシック"/>
            <family val="3"/>
          </rPr>
          <t>記載例 
○○県○○市役所○○部○○課</t>
        </r>
      </text>
    </comment>
    <comment ref="C22" authorId="0">
      <text>
        <r>
          <rPr>
            <b/>
            <sz val="10"/>
            <rFont val="ＭＳ Ｐゴシック"/>
            <family val="3"/>
          </rPr>
          <t>記載例
係長</t>
        </r>
      </text>
    </comment>
    <comment ref="C23" authorId="0">
      <text>
        <r>
          <rPr>
            <b/>
            <sz val="10"/>
            <rFont val="ＭＳ Ｐゴシック"/>
            <family val="3"/>
          </rPr>
          <t>記載例 
○○　○○</t>
        </r>
      </text>
    </comment>
    <comment ref="D25" authorId="0">
      <text>
        <r>
          <rPr>
            <b/>
            <sz val="10"/>
            <rFont val="ＭＳ Ｐゴシック"/>
            <family val="3"/>
          </rPr>
          <t>外字「有」の場合は、外字シートに記載願います。
※☑マークを記載</t>
        </r>
      </text>
    </comment>
    <comment ref="C27" authorId="0">
      <text>
        <r>
          <rPr>
            <b/>
            <sz val="10"/>
            <rFont val="ＭＳ Ｐゴシック"/>
            <family val="3"/>
          </rPr>
          <t>記載例 
○○市長</t>
        </r>
      </text>
    </comment>
    <comment ref="C28" authorId="0">
      <text>
        <r>
          <rPr>
            <b/>
            <sz val="10"/>
            <rFont val="ＭＳ Ｐゴシック"/>
            <family val="3"/>
          </rPr>
          <t>記載例
○○　○○
※姓名の間は一文字空けて記載
※代表者名の前に役職名は記載しないこと。</t>
        </r>
      </text>
    </comment>
  </commentList>
</comments>
</file>

<file path=xl/comments6.xml><?xml version="1.0" encoding="utf-8"?>
<comments xmlns="http://schemas.openxmlformats.org/spreadsheetml/2006/main">
  <authors>
    <author> </author>
  </authors>
  <commentList>
    <comment ref="D1" authorId="0">
      <text>
        <r>
          <rPr>
            <b/>
            <sz val="10"/>
            <rFont val="ＭＳ Ｐゴシック"/>
            <family val="3"/>
          </rPr>
          <t>外字「有」の場合は、外字シートに記載願います。
※☑マークを記載</t>
        </r>
      </text>
    </comment>
    <comment ref="C3" authorId="0">
      <text>
        <r>
          <rPr>
            <b/>
            <sz val="10"/>
            <rFont val="ＭＳ Ｐゴシック"/>
            <family val="3"/>
          </rPr>
          <t>記載例 
○○市長</t>
        </r>
      </text>
    </comment>
    <comment ref="C4" authorId="0">
      <text>
        <r>
          <rPr>
            <b/>
            <sz val="10"/>
            <rFont val="ＭＳ Ｐゴシック"/>
            <family val="3"/>
          </rPr>
          <t>記載例
○○　○○
※姓名の間は一文字空けて記載
※代表者名の前に役職名は記載しないこと。</t>
        </r>
      </text>
    </comment>
  </commentList>
</comments>
</file>

<file path=xl/comments7.xml><?xml version="1.0" encoding="utf-8"?>
<comments xmlns="http://schemas.openxmlformats.org/spreadsheetml/2006/main">
  <authors>
    <author> </author>
  </authors>
  <commentList>
    <comment ref="B3" authorId="0">
      <text>
        <r>
          <rPr>
            <b/>
            <sz val="10"/>
            <rFont val="ＭＳ Ｐゴシック"/>
            <family val="3"/>
          </rPr>
          <t xml:space="preserve"> :</t>
        </r>
        <r>
          <rPr>
            <sz val="10"/>
            <rFont val="ＭＳ Ｐゴシック"/>
            <family val="3"/>
          </rPr>
          <t xml:space="preserve">
基礎データシートＤ列49行目以降の数値を記載願います。</t>
        </r>
      </text>
    </comment>
  </commentList>
</comments>
</file>

<file path=xl/sharedStrings.xml><?xml version="1.0" encoding="utf-8"?>
<sst xmlns="http://schemas.openxmlformats.org/spreadsheetml/2006/main" count="1069" uniqueCount="653">
  <si>
    <t>地域再生計画の名称</t>
  </si>
  <si>
    <t>特区の名称</t>
  </si>
  <si>
    <t>分類</t>
  </si>
  <si>
    <t>地域再生計画の認定申請データシート</t>
  </si>
  <si>
    <t>※記入例に従ってデータシート（地域再生）に記入願います。</t>
  </si>
  <si>
    <t>地域再生の支援措置の番号</t>
  </si>
  <si>
    <t>地域再生計画の名称を記入してください（記入例参照）。</t>
  </si>
  <si>
    <t>地域資本市場育成のための投資家教育プロジェクトとの連携</t>
  </si>
  <si>
    <t>公共施設を転用する事業へのリニューアル債の措置</t>
  </si>
  <si>
    <t>文化芸術による創造のまち支援事業の活用</t>
  </si>
  <si>
    <t>□◇△農村再生計画</t>
  </si>
  <si>
    <t>A3004</t>
  </si>
  <si>
    <t>C3003</t>
  </si>
  <si>
    <t>A2001</t>
  </si>
  <si>
    <t>A0801</t>
  </si>
  <si>
    <t>補助金で整備された公立学校の廃校校舎等の転用の弾力化</t>
  </si>
  <si>
    <t>A0802</t>
  </si>
  <si>
    <t>史跡等購入費補助金により購入した土地の一時転用</t>
  </si>
  <si>
    <t>A0803</t>
  </si>
  <si>
    <t>公立社会教育施設の有効活用</t>
  </si>
  <si>
    <t>A0804</t>
  </si>
  <si>
    <t>A0901</t>
  </si>
  <si>
    <t>A0902</t>
  </si>
  <si>
    <t>A0903</t>
  </si>
  <si>
    <t>A0904</t>
  </si>
  <si>
    <t>A0905</t>
  </si>
  <si>
    <t>医療施設等の有効活用</t>
  </si>
  <si>
    <t>A1001</t>
  </si>
  <si>
    <t>A1201</t>
  </si>
  <si>
    <t>A1202</t>
  </si>
  <si>
    <t>公営住宅における目的外使用承認の柔軟化</t>
  </si>
  <si>
    <t>A1203</t>
  </si>
  <si>
    <t>A1301</t>
  </si>
  <si>
    <t>A2101</t>
  </si>
  <si>
    <t>C2001</t>
  </si>
  <si>
    <t>C0401</t>
  </si>
  <si>
    <t>公共施設の転用に伴う地方債繰上償還免除</t>
  </si>
  <si>
    <t>C0402</t>
  </si>
  <si>
    <t>C0801</t>
  </si>
  <si>
    <t>C0701</t>
  </si>
  <si>
    <t>日本政策投資銀行の低利融資等</t>
  </si>
  <si>
    <t>C3002</t>
  </si>
  <si>
    <t>中小企業再生支援協議会、整理回収機構等の連携</t>
  </si>
  <si>
    <t>地域再生支援のための「特定地域プロジェクトチーム」の編成</t>
  </si>
  <si>
    <t>C0301</t>
  </si>
  <si>
    <t>特に、支援措置の番号は一つずつ別のセルに記入するようお願いします。</t>
  </si>
  <si>
    <t>A3001</t>
  </si>
  <si>
    <t>B0801</t>
  </si>
  <si>
    <t>B0804</t>
  </si>
  <si>
    <t>B0901</t>
  </si>
  <si>
    <t>B1001</t>
  </si>
  <si>
    <t>B1201</t>
  </si>
  <si>
    <t>B1101</t>
  </si>
  <si>
    <t>B1102</t>
  </si>
  <si>
    <t>B0401</t>
  </si>
  <si>
    <t>地方公共団体と地域の大学との連携促進のための寄附金支出協議の簡素化・迅速化</t>
  </si>
  <si>
    <t>本申請において、新たに追加・削除する支援措置の番号だけではなく、既認定済の支援措置がある場合にはそれも含め、全ての支援措置の番号を半角英数字で記入（プルダウンにより選択）してください。
支援措置の番号は、一つずつ別のセルに記入するようお願いします。</t>
  </si>
  <si>
    <t>C3004</t>
  </si>
  <si>
    <t>公有地の拡大の推進に関する法律による先買いに係る土地を共有することができる用途の範囲の拡大</t>
  </si>
  <si>
    <t>先端技術を活用した農林水産研究高度化事業</t>
  </si>
  <si>
    <t>再チャレンジ支援寄附金税制（直接型）</t>
  </si>
  <si>
    <t>再チャレンジ支援寄附金税制（間接型）</t>
  </si>
  <si>
    <t>外国人研究者等に対する永住許可弾力化事業</t>
  </si>
  <si>
    <t>外国人研究者等に対する入国申請手続に係る優先処理事業</t>
  </si>
  <si>
    <t>都市エリア産学官連携促進事業</t>
  </si>
  <si>
    <t>学校支援を通じた地域の連帯感形成のための特別調査研究</t>
  </si>
  <si>
    <t>目指せスペシャリスト（「スーパー専門高校」）</t>
  </si>
  <si>
    <t>地域雇用戦略チーム</t>
  </si>
  <si>
    <t>農山漁村活性化プロジェクト支援交付金</t>
  </si>
  <si>
    <t>地域バイオマス利活用交付金</t>
  </si>
  <si>
    <t>強い農業づくり交付金</t>
  </si>
  <si>
    <t>B1010</t>
  </si>
  <si>
    <t>B1013</t>
  </si>
  <si>
    <t>B1103</t>
  </si>
  <si>
    <t>農村コミュニティ再生・活性化支援事業</t>
  </si>
  <si>
    <t>広域連携共生・対流等推進交付金</t>
  </si>
  <si>
    <t>広域連携共生・対流等整備交付金</t>
  </si>
  <si>
    <t>里山エリア再生交付金</t>
  </si>
  <si>
    <t>上下流連携いきいき流域プロジェクト事業</t>
  </si>
  <si>
    <t>森業・山業創出支援総合対策事業</t>
  </si>
  <si>
    <t>山村力誘発モデル事業</t>
  </si>
  <si>
    <t>地域企業立地促進等補助事業</t>
  </si>
  <si>
    <t>外国企業誘致地域支援事業</t>
  </si>
  <si>
    <t>地域公共交通活性化・再生事業</t>
  </si>
  <si>
    <t>観光ルネサンス事業（観光ルネサンス補助制度）</t>
  </si>
  <si>
    <t>ビジット・ジャパン・キャンペーン（地方連携事業）</t>
  </si>
  <si>
    <t>地域自立・活性化総合支援制度等</t>
  </si>
  <si>
    <t>A2003</t>
  </si>
  <si>
    <t>B0501</t>
  </si>
  <si>
    <t>B0502</t>
  </si>
  <si>
    <t>B0806</t>
  </si>
  <si>
    <t>B0807</t>
  </si>
  <si>
    <t>B0902</t>
  </si>
  <si>
    <t>B0903</t>
  </si>
  <si>
    <t>B0904</t>
  </si>
  <si>
    <t>B1002</t>
  </si>
  <si>
    <t>B1003</t>
  </si>
  <si>
    <t>B1005</t>
  </si>
  <si>
    <t>B1006</t>
  </si>
  <si>
    <t>B1007</t>
  </si>
  <si>
    <t>B1008</t>
  </si>
  <si>
    <t>B1009</t>
  </si>
  <si>
    <t>B1011</t>
  </si>
  <si>
    <t>B1012</t>
  </si>
  <si>
    <t>B1104</t>
  </si>
  <si>
    <t>B1202</t>
  </si>
  <si>
    <t>B1203</t>
  </si>
  <si>
    <t>B1204</t>
  </si>
  <si>
    <t>B1205</t>
  </si>
  <si>
    <t>A2002</t>
  </si>
  <si>
    <t>市民活動団体等支援総合事業</t>
  </si>
  <si>
    <t>B0802</t>
  </si>
  <si>
    <t>現代的教育ニーズ取組支援プログラム（現代ＧＰ）</t>
  </si>
  <si>
    <t>A3002</t>
  </si>
  <si>
    <t>A3003</t>
  </si>
  <si>
    <t>道整備交付金</t>
  </si>
  <si>
    <t>汚水処理施設整備交付金</t>
  </si>
  <si>
    <t>港整備交付金</t>
  </si>
  <si>
    <r>
      <t>C</t>
    </r>
    <r>
      <rPr>
        <sz val="11"/>
        <rFont val="ＭＳ Ｐゴシック"/>
        <family val="3"/>
      </rPr>
      <t>0901</t>
    </r>
  </si>
  <si>
    <t>地域提案型雇用創造促進事業（パッケージ事業）</t>
  </si>
  <si>
    <r>
      <t>B</t>
    </r>
    <r>
      <rPr>
        <sz val="11"/>
        <rFont val="ＭＳ Ｐゴシック"/>
        <family val="3"/>
      </rPr>
      <t>2001</t>
    </r>
  </si>
  <si>
    <t>B0402</t>
  </si>
  <si>
    <t>B1014</t>
  </si>
  <si>
    <t>A2004</t>
  </si>
  <si>
    <t>B1015</t>
  </si>
  <si>
    <t>B1109</t>
  </si>
  <si>
    <t>B1108</t>
  </si>
  <si>
    <t>B1107</t>
  </si>
  <si>
    <t>B1106</t>
  </si>
  <si>
    <t>B1105</t>
  </si>
  <si>
    <r>
      <t>B</t>
    </r>
    <r>
      <rPr>
        <sz val="11"/>
        <rFont val="ＭＳ Ｐゴシック"/>
        <family val="3"/>
      </rPr>
      <t>1302</t>
    </r>
  </si>
  <si>
    <r>
      <t>B</t>
    </r>
    <r>
      <rPr>
        <sz val="11"/>
        <rFont val="ＭＳ Ｐゴシック"/>
        <family val="3"/>
      </rPr>
      <t>1301</t>
    </r>
  </si>
  <si>
    <t>B1206</t>
  </si>
  <si>
    <t>地域再生計画に基づく目的別・機能別交付金総合実施制度</t>
  </si>
  <si>
    <t>B3001</t>
  </si>
  <si>
    <t>707(708)</t>
  </si>
  <si>
    <t>社会体育施設の有効活用</t>
  </si>
  <si>
    <t>社会福祉施設の転用の弾力的な承認</t>
  </si>
  <si>
    <t>保健衛生施設等の有効活用</t>
  </si>
  <si>
    <t>農林水産関係補助対象施設の有効活用</t>
  </si>
  <si>
    <t>下水道補助対象施設における目的外使用承認の柔軟化</t>
  </si>
  <si>
    <t>特定優良賃貸住宅における目的外使用承認の柔軟化</t>
  </si>
  <si>
    <t>環境省関係補助対象施設の有効活用</t>
  </si>
  <si>
    <t>地域再生に資する民間プロジェクトに対する課税の特例</t>
  </si>
  <si>
    <t>地域再生支援利子補給金</t>
  </si>
  <si>
    <t>補助対象施設の有効活用</t>
  </si>
  <si>
    <t>ふるさと融資の限度額の拡大</t>
  </si>
  <si>
    <t>科学技術振興調整費「地域再生人材創出拠点の形成」プログラム</t>
  </si>
  <si>
    <t>国立大学法人における地域振興、地域貢献関連事業（学術研究関係）</t>
  </si>
  <si>
    <t>B0805</t>
  </si>
  <si>
    <t>「高齢者活力創造」地域再生プロジェクトの推進</t>
  </si>
  <si>
    <t>B1004</t>
  </si>
  <si>
    <t>山村再生総合対策事業</t>
  </si>
  <si>
    <t>新たな農林水産政策を推進する実用技術開発事業</t>
  </si>
  <si>
    <t>地域新生コンソーシアム研究開発事業</t>
  </si>
  <si>
    <t>地域新規産業創造技術開発費補助事業</t>
  </si>
  <si>
    <t>地域資源活用販路開拓等支援事業【中小企業地域資源活用プログラム】</t>
  </si>
  <si>
    <t>地域資源活用型研究開発事業【中小企業地域資源活用プログラム】</t>
  </si>
  <si>
    <t>地域イノベーション創出研究開発事業</t>
  </si>
  <si>
    <t>環境負荷低減国民運動支援ビジネス推進事業</t>
  </si>
  <si>
    <t>地域の産学官連携による優れた実用化技術開発への助成</t>
  </si>
  <si>
    <t>観光圏整備事業</t>
  </si>
  <si>
    <t>再生可能エネルギー導入加速化事業</t>
  </si>
  <si>
    <t>低炭素地域づくり面的対策推進事業</t>
  </si>
  <si>
    <t>官民パートナーシップ確立のための支援事業</t>
  </si>
  <si>
    <t>【様式２】</t>
  </si>
  <si>
    <t>防衛省関係補助対象施設の有効活用</t>
  </si>
  <si>
    <t>B2002</t>
  </si>
  <si>
    <t>地域における男女共同参画促進総合支援事業</t>
  </si>
  <si>
    <t>地域雇用創造実現事業</t>
  </si>
  <si>
    <t>B1016</t>
  </si>
  <si>
    <t>耕作放棄地再生利用緊急対策交付金</t>
  </si>
  <si>
    <t>ソーシャルビジネス・コミュニティビジネスの振興</t>
  </si>
  <si>
    <t>B1207</t>
  </si>
  <si>
    <t>「コミュニティ・レール」化への支援（幹線鉄道等活性化事業（総合計画事業）</t>
  </si>
  <si>
    <t>勤労青少年ホームの施設処分</t>
  </si>
  <si>
    <t>職業能力開発校の施設処分</t>
  </si>
  <si>
    <t>地域雇用創造推進事業</t>
  </si>
  <si>
    <t>地域若者サポートステーション事業</t>
  </si>
  <si>
    <t>食農連携促進事業</t>
  </si>
  <si>
    <t>漁業の担い手確保・育成対策事業</t>
  </si>
  <si>
    <r>
      <t>B</t>
    </r>
    <r>
      <rPr>
        <sz val="11"/>
        <rFont val="ＭＳ Ｐゴシック"/>
        <family val="3"/>
      </rPr>
      <t>09</t>
    </r>
    <r>
      <rPr>
        <sz val="11"/>
        <rFont val="ＭＳ Ｐゴシック"/>
        <family val="3"/>
      </rPr>
      <t>05</t>
    </r>
  </si>
  <si>
    <r>
      <t>B</t>
    </r>
    <r>
      <rPr>
        <sz val="11"/>
        <rFont val="ＭＳ Ｐゴシック"/>
        <family val="3"/>
      </rPr>
      <t>09</t>
    </r>
    <r>
      <rPr>
        <sz val="11"/>
        <rFont val="ＭＳ Ｐゴシック"/>
        <family val="3"/>
      </rPr>
      <t>06</t>
    </r>
  </si>
  <si>
    <r>
      <t>D</t>
    </r>
    <r>
      <rPr>
        <sz val="11"/>
        <rFont val="ＭＳ Ｐゴシック"/>
        <family val="3"/>
      </rPr>
      <t>2001</t>
    </r>
  </si>
  <si>
    <t>特定地域再生支援利子補給金</t>
  </si>
  <si>
    <t>D3001</t>
  </si>
  <si>
    <t>特定地域再生事業を行う株式会社に対する課税の特例</t>
  </si>
  <si>
    <t>D0401</t>
  </si>
  <si>
    <t>地方債の特例措置</t>
  </si>
  <si>
    <t>D2002</t>
  </si>
  <si>
    <t>特定地域再生推進事業費補助金</t>
  </si>
  <si>
    <r>
      <t>B101</t>
    </r>
    <r>
      <rPr>
        <sz val="11"/>
        <rFont val="ＭＳ Ｐゴシック"/>
        <family val="3"/>
      </rPr>
      <t>8</t>
    </r>
  </si>
  <si>
    <t>６次産業総合推進事業</t>
  </si>
  <si>
    <t>B1019</t>
  </si>
  <si>
    <t>食と地域の交流促進対策交付金</t>
  </si>
  <si>
    <r>
      <t>B120</t>
    </r>
    <r>
      <rPr>
        <sz val="11"/>
        <rFont val="ＭＳ Ｐゴシック"/>
        <family val="3"/>
      </rPr>
      <t>8</t>
    </r>
  </si>
  <si>
    <t>地域公共交通確保維持改善事業</t>
  </si>
  <si>
    <t>実践型地域雇用創造事業</t>
  </si>
  <si>
    <t>○新規の認定申請
全ての支援措置に「0」を入力してください。
○変更の認定申請
支援措置ごと、下記から選択して入力してください。
1：新たに追加する支援措置
2：計画から削除する支援措置
3：記載内容を変更する支援措置
4：記載内容を変更しない支援措置</t>
  </si>
  <si>
    <t>　構造改革特区計画及び地域再生計画の認定申請　計画概要</t>
  </si>
  <si>
    <t>ご記入に当たっての留意事項</t>
  </si>
  <si>
    <t>①一つの目標・テーマの計画は、１行に記入してください。（特区単独、地域再生単独、または両方の場合）</t>
  </si>
  <si>
    <t>※列の挿入、セルの結合は絶対に行わないでください。　</t>
  </si>
  <si>
    <t>②既存の特区計画を単に地域再生計画の関連事業として位置づける場合、当該特区計画をここに記載する必要はありません。</t>
  </si>
  <si>
    <t>セル内部での改行は、ウインドウズの場合「Alt+Enter」です。</t>
  </si>
  <si>
    <t>③テーマが異なる複数の計画を申請する場合は、行を挿入して記入してください。</t>
  </si>
  <si>
    <t>④その他、下記の記載に当たっての留意事項や、別シートの記入例を参考としてください。</t>
  </si>
  <si>
    <t>新規・変更の別</t>
  </si>
  <si>
    <t>地域再生</t>
  </si>
  <si>
    <t>地域再生</t>
  </si>
  <si>
    <t>構造改革特区</t>
  </si>
  <si>
    <t>申請分類</t>
  </si>
  <si>
    <t>都道府県名</t>
  </si>
  <si>
    <t>地方公共団体コード
（１）</t>
  </si>
  <si>
    <t>地方公共団体コード
（２）</t>
  </si>
  <si>
    <t>申請主体名
（地方公共団体名）</t>
  </si>
  <si>
    <t>地域再生計画の区域の範囲</t>
  </si>
  <si>
    <t>地域再生計画の概要</t>
  </si>
  <si>
    <t>特別の措置及び支援措置の番号</t>
  </si>
  <si>
    <t>特別の措置及び支援措置の名称</t>
  </si>
  <si>
    <t>地域再生分野</t>
  </si>
  <si>
    <t>特区の区域の範囲</t>
  </si>
  <si>
    <t>特区計画の概要</t>
  </si>
  <si>
    <t>規制の特例措置の番号</t>
  </si>
  <si>
    <t>規制の特例措置の名称</t>
  </si>
  <si>
    <t>特区分野</t>
  </si>
  <si>
    <t>備考</t>
  </si>
  <si>
    <t>担当部署</t>
  </si>
  <si>
    <t>担当者名</t>
  </si>
  <si>
    <t>電話</t>
  </si>
  <si>
    <t>ｆａｘ</t>
  </si>
  <si>
    <t>メール
アドレス</t>
  </si>
  <si>
    <t>特定政策課題に関する事項の記載の有無</t>
  </si>
  <si>
    <t>1：特区申請のみ
2：地域再生申請のみ
3：特区と地域再生両方の申請</t>
  </si>
  <si>
    <r>
      <t xml:space="preserve">0：新規申請
1：特例の追加を伴う変更
2：特例の追加を伴わない変更
3：取消
</t>
    </r>
    <r>
      <rPr>
        <u val="single"/>
        <sz val="11"/>
        <color indexed="10"/>
        <rFont val="ＭＳ Ｐゴシック"/>
        <family val="3"/>
      </rPr>
      <t>※特区計画を申請しない場合は記入不要です。</t>
    </r>
  </si>
  <si>
    <r>
      <t xml:space="preserve">0：新規申請
1：支援措置の追加を伴う変更（「特別の措置及び支援措置の番号」欄の記載事項が前回より増える変更）
2：支援措置の追加を伴わない変更
3：取消
</t>
    </r>
    <r>
      <rPr>
        <u val="single"/>
        <sz val="11"/>
        <color indexed="10"/>
        <rFont val="ＭＳ Ｐゴシック"/>
        <family val="3"/>
      </rPr>
      <t>※地域再生計画を申請しない場合は記入不要です。</t>
    </r>
  </si>
  <si>
    <t>複数の都道府県にまたがる場合は、「50」を選択してください。</t>
  </si>
  <si>
    <t>複数の都道府県にまたがる場合は、「その他」を選択してください。</t>
  </si>
  <si>
    <t>町村の場合は都道府県名から記載してください。
【例１】○○県○○郡○○町の区域の一部（□□地区）
【例2】△△市の全域</t>
  </si>
  <si>
    <r>
      <t>”</t>
    </r>
    <r>
      <rPr>
        <u val="single"/>
        <sz val="11"/>
        <color indexed="10"/>
        <rFont val="ＭＳ Ｐゴシック"/>
        <family val="3"/>
      </rPr>
      <t>２５０字以内</t>
    </r>
    <r>
      <rPr>
        <sz val="11"/>
        <color indexed="20"/>
        <rFont val="ＭＳ Ｐゴシック"/>
        <family val="3"/>
      </rPr>
      <t>”で地域再生計画</t>
    </r>
    <r>
      <rPr>
        <sz val="11"/>
        <color indexed="61"/>
        <rFont val="ＭＳ Ｐゴシック"/>
        <family val="3"/>
      </rPr>
      <t>の概要を記述してください(厳守)。
「新規・変更の別」の欄において「1」若しくは「2」を選</t>
    </r>
    <r>
      <rPr>
        <sz val="11"/>
        <color indexed="20"/>
        <rFont val="ＭＳ Ｐゴシック"/>
        <family val="3"/>
      </rPr>
      <t>択した場合、【http://www.kantei.go.jp/jp/singi/tiiki/tiikisaisei/nintei_ichiran/active.pdf】の一覧から前回の認定申請の際に提出した概要を転記してください。
※今回の申請で概要を修正する際は修正箇所を赤字で表示してください。</t>
    </r>
  </si>
  <si>
    <r>
      <t>申請する全ての措置の番号を記載してください（</t>
    </r>
    <r>
      <rPr>
        <sz val="11"/>
        <color indexed="10"/>
        <rFont val="ＭＳ Ｐゴシック"/>
        <family val="3"/>
      </rPr>
      <t>半角英数字</t>
    </r>
    <r>
      <rPr>
        <sz val="11"/>
        <color indexed="20"/>
        <rFont val="ＭＳ Ｐゴシック"/>
        <family val="3"/>
      </rPr>
      <t>）。
変更申請で</t>
    </r>
    <r>
      <rPr>
        <sz val="11"/>
        <color indexed="20"/>
        <rFont val="ＭＳ Ｐゴシック"/>
        <family val="3"/>
      </rPr>
      <t>あって、地域再生の措置を追加(削除)する場合は、現計画の地域再生の支援措置番号を全て記載するとともに、追加（削除）する番号に下線（取消線）を付してください。
※特定地域再生事業に対応する措置の番号を記載してください。</t>
    </r>
  </si>
  <si>
    <t>申請する全ての措置の名称を記載してください。
変更申請であって、地域再生の措置を追加(削除)する場合は、現計画の地域再生の支援措置名称を全て記載するとともに、追加（削除）する名称に下線（取消線）を付してください。
※特定地域再生事業に対応する措置の名称を記載してください。</t>
  </si>
  <si>
    <t>計画の内容がどのような分野に関するものか、プルダウンメニューから選択してください。
※特定地域再生事業の場合、特定政策課題別の分野を選択してください。</t>
  </si>
  <si>
    <r>
      <t>”</t>
    </r>
    <r>
      <rPr>
        <u val="double"/>
        <sz val="11"/>
        <color indexed="10"/>
        <rFont val="ＭＳ Ｐゴシック"/>
        <family val="3"/>
      </rPr>
      <t>２５０字以内</t>
    </r>
    <r>
      <rPr>
        <sz val="11"/>
        <color indexed="61"/>
        <rFont val="ＭＳ Ｐゴシック"/>
        <family val="3"/>
      </rPr>
      <t>”で特区の概要を記述してください(厳守)。
地域再生計画の概要と同じ場合は、地域再生計画の概要欄に記入したものを、特区計画概要欄に転記（コピー）してください。</t>
    </r>
  </si>
  <si>
    <r>
      <t>申請する全ての特例措置の番号を記載してください（</t>
    </r>
    <r>
      <rPr>
        <sz val="11"/>
        <color indexed="10"/>
        <rFont val="ＭＳ Ｐゴシック"/>
        <family val="3"/>
      </rPr>
      <t>半角数字</t>
    </r>
    <r>
      <rPr>
        <sz val="11"/>
        <color indexed="20"/>
        <rFont val="ＭＳ Ｐゴシック"/>
        <family val="3"/>
      </rPr>
      <t>）。
変更申請で</t>
    </r>
    <r>
      <rPr>
        <sz val="11"/>
        <color indexed="20"/>
        <rFont val="ＭＳ Ｐゴシック"/>
        <family val="3"/>
      </rPr>
      <t>あって、規制の特例措置を追加(削除)する場合は、現計画の規制の特例番号を全て記載するとともに、追加（削除）する番号に下線（取消線）を付してください。</t>
    </r>
  </si>
  <si>
    <t>申請する全ての特例措置の名称を記載してください。
変更申請であって、規制の特例措置を追加(削除)する場合は、現計画の規制の特例措置の名称を全て記載するとともに、追加（削除）する名称に下線（取消線）を付してください。</t>
  </si>
  <si>
    <t>計画の内容がどのような分野に関するものか、プルダウンメニューから選択してください。</t>
  </si>
  <si>
    <t>必要に応じてご活用ください。
地域再生法第１７条の５に規定する手続きの特例を活用する場合は、その旨を記入ください。</t>
  </si>
  <si>
    <t>複数の地方公共団体の共同申請の場合は、代表となる地方公共団体の担当者を記入願います。</t>
  </si>
  <si>
    <t>地域再生計画において「特定政策課題に関する事項」が記載される場合は、プルダウンメニューの「１」を選択し、記載されない場合は「０」を選択してください。</t>
  </si>
  <si>
    <t>住環境・コミュニティ再生</t>
  </si>
  <si>
    <t>国際物流関連</t>
  </si>
  <si>
    <t>北海道</t>
  </si>
  <si>
    <t>地場産業・中小企業活性化</t>
  </si>
  <si>
    <t>産学連携関連</t>
  </si>
  <si>
    <t>青森県</t>
  </si>
  <si>
    <t>産業再生・産学連携・雇用創出</t>
  </si>
  <si>
    <t>産業活性化関連</t>
  </si>
  <si>
    <t>岩手県</t>
  </si>
  <si>
    <t>都市農村交流・農林水産・バイオマス</t>
  </si>
  <si>
    <t>ＩＴ関連</t>
  </si>
  <si>
    <t>宮城県</t>
  </si>
  <si>
    <t>国際交流・観光</t>
  </si>
  <si>
    <t>農業関連</t>
  </si>
  <si>
    <t>秋田県</t>
  </si>
  <si>
    <t>文化、生涯学習</t>
  </si>
  <si>
    <t>都市農村交流関連</t>
  </si>
  <si>
    <t>山形県</t>
  </si>
  <si>
    <t>生活福祉</t>
  </si>
  <si>
    <t>教育関連</t>
  </si>
  <si>
    <t>福島県</t>
  </si>
  <si>
    <t>特定（健康まちづくり）</t>
  </si>
  <si>
    <t>幼保連携・一体化推進関連</t>
  </si>
  <si>
    <t>茨城県</t>
  </si>
  <si>
    <t>特定（郊外住宅団地再生）</t>
  </si>
  <si>
    <t>生活福祉関連</t>
  </si>
  <si>
    <t>栃木県</t>
  </si>
  <si>
    <t>特定（中山間地等の集落再生）</t>
  </si>
  <si>
    <t>まちづくり関連</t>
  </si>
  <si>
    <t>群馬県</t>
  </si>
  <si>
    <t>特定（６次産業化等）</t>
  </si>
  <si>
    <t>地方行革関連</t>
  </si>
  <si>
    <t>埼玉県</t>
  </si>
  <si>
    <t>特定（再生可能エネルギー等の活用）</t>
  </si>
  <si>
    <t>環境・新エネルギー関連</t>
  </si>
  <si>
    <t>千葉県</t>
  </si>
  <si>
    <t>国際交流・観光関連</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</si>
  <si>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</si>
  <si>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</si>
  <si>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</si>
  <si>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</si>
  <si>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</si>
  <si>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</si>
  <si>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</si>
  <si>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</si>
  <si>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</si>
  <si>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</si>
  <si>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</si>
  <si>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</si>
  <si>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</si>
  <si>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</si>
  <si>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</si>
  <si>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</si>
  <si>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</si>
  <si>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</si>
  <si>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</si>
  <si>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</si>
  <si>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</si>
  <si>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</si>
  <si>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</si>
  <si>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</si>
  <si>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</si>
  <si>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</si>
  <si>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</si>
  <si>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</si>
  <si>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</si>
  <si>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</si>
  <si>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</si>
  <si>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</si>
  <si>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</si>
  <si>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</si>
  <si>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</si>
  <si>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その他</t>
  </si>
  <si>
    <t>特定政策課題に関する事項の記載の有無</t>
  </si>
  <si>
    <t>△△町</t>
  </si>
  <si>
    <t>△○×どぶろく特区</t>
  </si>
  <si>
    <t>北海道○○郡△△町の全域</t>
  </si>
  <si>
    <t>　○○町には、年間○○万人の観光客が訪れているがそのほとんどが日帰りの観光客で有り、通過型観光からの脱却が課題となっている。そこで、農村景観や歴史文化など地域資源を生かし滞在型観光へと転換を図る必要がある。
　特例措置を活用した「どぶろく」の製造をきっかけに宿泊者が増え、都市と農村交流が拡大することで地域の活性化を図る。</t>
  </si>
  <si>
    <t>特定農業者による特定酒類の製造事業</t>
  </si>
  <si>
    <t>平成〇○年〇○月合併予定</t>
  </si>
  <si>
    <t>農村振興課企画係</t>
  </si>
  <si>
    <t>再生　太郎</t>
  </si>
  <si>
    <t>**(***)****</t>
  </si>
  <si>
    <t>saisei@tokku.city.jp</t>
  </si>
  <si>
    <r>
      <t xml:space="preserve">0：新規申請
1：支援措置の追加を伴う変更（「特別の措置及び支援措置の番号」欄の記載事項が前回より増える変更）
2：支援措置の追加を伴わない変更
3：取消
</t>
    </r>
    <r>
      <rPr>
        <u val="single"/>
        <sz val="11"/>
        <color indexed="10"/>
        <rFont val="ＭＳ Ｐゴシック"/>
        <family val="3"/>
      </rPr>
      <t>※地域再生計画を申請しない場合は記入不要です。</t>
    </r>
  </si>
  <si>
    <t>内閣府　地方創生推進室</t>
  </si>
  <si>
    <t>（地域再生法）新規認定用連絡票</t>
  </si>
  <si>
    <t>ご回答は下記のe.chiikiメール宛にお願いします。</t>
  </si>
  <si>
    <t>　（Tel：03-5510-2474  E-mail：e.chiiki@cao.go.jp）</t>
  </si>
  <si>
    <t>(1)氏名に「外字」による表記が含まれる場合については、チェック欄（外字の有）をマークしてください。また、電話にてご連絡ください。
　外字とは、パソコンなどで、標準的に備えられている文字以外の文字で、特にＪＩＳの漢字符号体系外の文字のことです。</t>
  </si>
  <si>
    <t>(3)複数の地方公共団体の共同申請の場合、認定書の宛名は連名となりますので、申請主体となる全ての地方公共団体代表者名を御記入ください。
なお、共同申請の場合に発行される認定書は１部のみとなりますので、ご承知おきください。</t>
  </si>
  <si>
    <t>新規認定用連絡票</t>
  </si>
  <si>
    <t>（認定書送付先・宛名確認）</t>
  </si>
  <si>
    <t>地方公共団体名</t>
  </si>
  <si>
    <t>共同申請の場合は複数</t>
  </si>
  <si>
    <t>認定書送付の対象となる構造改革特別区域計画または地域再生計画の名称</t>
  </si>
  <si>
    <t>認定書（原本）の入力確認に使用しますので正確な計画名称を記入して下さい。</t>
  </si>
  <si>
    <t>計画の名称</t>
  </si>
  <si>
    <t>認定書の送付先</t>
  </si>
  <si>
    <t>※共同申請の場合は、受け取り担当者</t>
  </si>
  <si>
    <t>郵便番号</t>
  </si>
  <si>
    <t>（住所）</t>
  </si>
  <si>
    <t>（宛先 ：所属）</t>
  </si>
  <si>
    <t>（宛先 ：役職）</t>
  </si>
  <si>
    <t>（宛先 ：氏名）</t>
  </si>
  <si>
    <r>
      <t xml:space="preserve">認定書宛名（地方公共団体代表者名）等
</t>
    </r>
    <r>
      <rPr>
        <u val="single"/>
        <sz val="12"/>
        <color indexed="10"/>
        <rFont val="ＭＳ ゴシック"/>
        <family val="3"/>
      </rPr>
      <t>※欄が不足する場合は追加ください。</t>
    </r>
  </si>
  <si>
    <t>外字の有</t>
  </si>
  <si>
    <t>名称変更の有</t>
  </si>
  <si>
    <t>本件の御連絡先（所属・氏名・TEL／FAX・Eメール）</t>
  </si>
  <si>
    <t>所属</t>
  </si>
  <si>
    <t>氏名</t>
  </si>
  <si>
    <t>（地域再生法）変更認定用連絡票</t>
  </si>
  <si>
    <t>変更認定用連絡票</t>
  </si>
  <si>
    <t>認定書宛名（地方公共団体代表者名）等</t>
  </si>
  <si>
    <t>1：特区申請のみ
2：地域再生申請のみ
3：特区と地域再生両方の申請</t>
  </si>
  <si>
    <t>0：新規申請
1：支援措置の追加を伴う変更（「特別の措置及び支援措置の番号」欄の記載事項が前回より増える変更）
2：支援措置の追加を伴わない変更
3：取消</t>
  </si>
  <si>
    <t>地方公共団体コード（１）</t>
  </si>
  <si>
    <t>地方公共団体コード（２）</t>
  </si>
  <si>
    <t>申請主体名（地方公共団体名）</t>
  </si>
  <si>
    <t>町村の場合は都道府県名から記載してください。
【例１】○○県○○郡○○町の区域の一部（□□地区）
【例2】△△市の全域</t>
  </si>
  <si>
    <r>
      <t>”</t>
    </r>
    <r>
      <rPr>
        <u val="single"/>
        <sz val="11"/>
        <color indexed="10"/>
        <rFont val="ＭＳ Ｐゴシック"/>
        <family val="3"/>
      </rPr>
      <t>２５０字以内</t>
    </r>
    <r>
      <rPr>
        <sz val="11"/>
        <color indexed="20"/>
        <rFont val="ＭＳ Ｐゴシック"/>
        <family val="3"/>
      </rPr>
      <t>”で地域再生計画</t>
    </r>
    <r>
      <rPr>
        <sz val="11"/>
        <color indexed="61"/>
        <rFont val="ＭＳ Ｐゴシック"/>
        <family val="3"/>
      </rPr>
      <t>の概要を記述してください(厳守)。
「新規・変更の別」の欄において「1」若しくは「2」を選</t>
    </r>
    <r>
      <rPr>
        <sz val="11"/>
        <color indexed="20"/>
        <rFont val="ＭＳ Ｐゴシック"/>
        <family val="3"/>
      </rPr>
      <t>択した場合、【http://www.kantei.go.jp/jp/singi/tiiki/tiikisaisei/nintei_ichiran/active.pdf】の一覧から前回の認定申請の際に提出した概要を転記してください。
※今回の申請で概要を修正する際は修正箇所を赤字で表示してください。</t>
    </r>
  </si>
  <si>
    <r>
      <t>申請する全ての措置の番号を記載してください（</t>
    </r>
    <r>
      <rPr>
        <sz val="11"/>
        <color indexed="10"/>
        <rFont val="ＭＳ Ｐゴシック"/>
        <family val="3"/>
      </rPr>
      <t>半角英数字</t>
    </r>
    <r>
      <rPr>
        <sz val="11"/>
        <color indexed="20"/>
        <rFont val="ＭＳ Ｐゴシック"/>
        <family val="3"/>
      </rPr>
      <t>）。
変更申請で</t>
    </r>
    <r>
      <rPr>
        <sz val="11"/>
        <color indexed="20"/>
        <rFont val="ＭＳ Ｐゴシック"/>
        <family val="3"/>
      </rPr>
      <t>あって、地域再生の措置を追加(削除)する場合は、現計画の地域再生の支援措置番号を全て記載するとともに、追加（削除）する番号に下線（取消線）を付してください。
※特定地域再生事業に対応する措置の番号を記載してください。</t>
    </r>
  </si>
  <si>
    <t>申請する全ての措置の名称を記載してください。
変更申請であって、地域再生の措置を追加(削除)する場合は、現計画の地域再生の支援措置名称を全て記載するとともに、追加（削除）する名称に下線（取消線）を付してください。
※特定地域再生事業に対応する措置の名称を記載してください。</t>
  </si>
  <si>
    <t>計画の内容がどのような分野に関するものか、プルダウンメニューから選択してください。
※特定地域再生事業の場合、特定政策課題別の分野を選択してください。</t>
  </si>
  <si>
    <t>必要に応じてご活用ください。
地域再生法第１７条の５に規定する手続きの特例を活用する場合は、その旨を記入ください。</t>
  </si>
  <si>
    <t>都道府県番号</t>
  </si>
  <si>
    <t>郵便番号</t>
  </si>
  <si>
    <t>住所</t>
  </si>
  <si>
    <r>
      <t>記載例【○○県○○市○○条○○丁目○○番地】</t>
    </r>
    <r>
      <rPr>
        <sz val="11"/>
        <color indexed="10"/>
        <rFont val="ＭＳ Ｐゴシック"/>
        <family val="3"/>
      </rPr>
      <t>※必ず都道府県名から記載して下さい。</t>
    </r>
  </si>
  <si>
    <t>ご回答は下記のe.chiikiメール宛にお願いします。</t>
  </si>
  <si>
    <t>　（Tel：03-5510-2474  E-mail：e.chiiki@cao.go.jp）</t>
  </si>
  <si>
    <t>地方公共団体名</t>
  </si>
  <si>
    <t>（住所）</t>
  </si>
  <si>
    <t>（宛先 ：所属）</t>
  </si>
  <si>
    <t>TEL／FAX</t>
  </si>
  <si>
    <t>Eメール</t>
  </si>
  <si>
    <t>【記載例】</t>
  </si>
  <si>
    <t>○×　△◇</t>
  </si>
  <si>
    <t>→
外字部分に黄色で色を付けて下さい。</t>
  </si>
  <si>
    <t>○</t>
  </si>
  <si>
    <t>×</t>
  </si>
  <si>
    <t>△</t>
  </si>
  <si>
    <t>◇</t>
  </si>
  <si>
    <t>正字</t>
  </si>
  <si>
    <t>外字</t>
  </si>
  <si>
    <t>→
正字と外字をそれぞれ記載し、相違箇所に○を付けて下さい。</t>
  </si>
  <si>
    <t>×</t>
  </si>
  <si>
    <t>✕</t>
  </si>
  <si>
    <t>【外字入力】</t>
  </si>
  <si>
    <t>送付住所</t>
  </si>
  <si>
    <t>部署名</t>
  </si>
  <si>
    <t>役職</t>
  </si>
  <si>
    <t>記載例【係長】</t>
  </si>
  <si>
    <r>
      <t>記載例【内閣　太郎】</t>
    </r>
    <r>
      <rPr>
        <sz val="11"/>
        <color indexed="10"/>
        <rFont val="ＭＳ Ｐゴシック"/>
        <family val="3"/>
      </rPr>
      <t>※氏名のみ記載</t>
    </r>
  </si>
  <si>
    <r>
      <t>記載例【000-000-0000】</t>
    </r>
    <r>
      <rPr>
        <sz val="11"/>
        <color indexed="10"/>
        <rFont val="ＭＳ Ｐゴシック"/>
        <family val="3"/>
      </rPr>
      <t>半角で記載して下さい。</t>
    </r>
  </si>
  <si>
    <r>
      <rPr>
        <sz val="11"/>
        <color indexed="10"/>
        <rFont val="ＭＳ Ｐゴシック"/>
        <family val="3"/>
      </rPr>
      <t>複数の地方公共団体の共同申請の場合は、代表となる地方公共団体の担当者を記入願います。</t>
    </r>
    <r>
      <rPr>
        <sz val="11"/>
        <color indexed="61"/>
        <rFont val="ＭＳ Ｐゴシック"/>
        <family val="3"/>
      </rPr>
      <t xml:space="preserve">
記載例【○○県○○市役所○○部○○課】</t>
    </r>
  </si>
  <si>
    <r>
      <t>個人アドレスではなく、</t>
    </r>
    <r>
      <rPr>
        <sz val="11"/>
        <color indexed="10"/>
        <rFont val="ＭＳ Ｐゴシック"/>
        <family val="3"/>
      </rPr>
      <t>代表アドレスを記載して下さい</t>
    </r>
    <r>
      <rPr>
        <sz val="11"/>
        <color indexed="61"/>
        <rFont val="ＭＳ Ｐゴシック"/>
        <family val="3"/>
      </rPr>
      <t>。認定後数年間は、こちらに記載されている宛先にアンケートの依頼等を行う場合がございますので、担当者様が人事異動等で変更になっても問題ない宛先を記載。</t>
    </r>
  </si>
  <si>
    <t>メールアドレス</t>
  </si>
  <si>
    <r>
      <t>記載例【000-0000】</t>
    </r>
    <r>
      <rPr>
        <sz val="11"/>
        <color indexed="10"/>
        <rFont val="ＭＳ Ｐゴシック"/>
        <family val="3"/>
      </rPr>
      <t>半角で記載して下さい。</t>
    </r>
  </si>
  <si>
    <t>認定回</t>
  </si>
  <si>
    <t>変更１</t>
  </si>
  <si>
    <t>変更２</t>
  </si>
  <si>
    <t>変更３</t>
  </si>
  <si>
    <t>変更４</t>
  </si>
  <si>
    <t>変更５</t>
  </si>
  <si>
    <t>変更６</t>
  </si>
  <si>
    <t>変更７</t>
  </si>
  <si>
    <t>事業の
開始時期</t>
  </si>
  <si>
    <t>計画の
終了時期</t>
  </si>
  <si>
    <t>【確認】
期間終了</t>
  </si>
  <si>
    <t>新しい終了年月日</t>
  </si>
  <si>
    <t>今回変更</t>
  </si>
  <si>
    <t>現行・終了の区分</t>
  </si>
  <si>
    <t>単独</t>
  </si>
  <si>
    <t>共同</t>
  </si>
  <si>
    <t>事業の開始時期</t>
  </si>
  <si>
    <t>計画の終了時期</t>
  </si>
  <si>
    <t>【確認】期間終了</t>
  </si>
  <si>
    <t>都道府県
番号</t>
  </si>
  <si>
    <t>地方公共団体コード１</t>
  </si>
  <si>
    <t>地方公共団体コード２</t>
  </si>
  <si>
    <t>作成主体名
（地方公共団体名）</t>
  </si>
  <si>
    <t>地域再生の区域の範囲</t>
  </si>
  <si>
    <t>地域再生の支援措置の番号</t>
  </si>
  <si>
    <t>支援措置の名称</t>
  </si>
  <si>
    <t>地域再生</t>
  </si>
  <si>
    <t>ｆａｘ</t>
  </si>
  <si>
    <t>特定地域再生事業の有無</t>
  </si>
  <si>
    <t>事前相談希望の有無</t>
  </si>
  <si>
    <t>担当者</t>
  </si>
  <si>
    <t>添付資料（計画案等）の有無</t>
  </si>
  <si>
    <t>認定申請の有無</t>
  </si>
  <si>
    <t>取り下げたものに
　　○</t>
  </si>
  <si>
    <t>取り下げ理由等</t>
  </si>
  <si>
    <t>事前相談後コメント
（特段の背景等あれば併せて記入して下さい）</t>
  </si>
  <si>
    <t>マル政</t>
  </si>
  <si>
    <t>基盤強化交付金</t>
  </si>
  <si>
    <t>利子補給金</t>
  </si>
  <si>
    <t xml:space="preserve">受付日
</t>
  </si>
  <si>
    <t>担当省庁名</t>
  </si>
  <si>
    <t>01 警察庁</t>
  </si>
  <si>
    <t>04 総務省</t>
  </si>
  <si>
    <t>05 法務省</t>
  </si>
  <si>
    <t>07 財務省</t>
  </si>
  <si>
    <t>08 文部科学省</t>
  </si>
  <si>
    <t>09 厚生労働省</t>
  </si>
  <si>
    <t>10 農林水産省</t>
  </si>
  <si>
    <t>11 経済産業省</t>
  </si>
  <si>
    <t>12 国土交通省</t>
  </si>
  <si>
    <t>13 環境省</t>
  </si>
  <si>
    <t>20 内閣府</t>
  </si>
  <si>
    <t>一枚概要写真提出</t>
  </si>
  <si>
    <t>主な変更点</t>
  </si>
  <si>
    <t>申請日</t>
  </si>
  <si>
    <r>
      <t>地域再生計画認定申請（変更申請）鑑の提出日を記載</t>
    </r>
    <r>
      <rPr>
        <sz val="11"/>
        <color indexed="10"/>
        <rFont val="ＭＳ Ｐゴシック"/>
        <family val="3"/>
      </rPr>
      <t>※全角で記載（平成○○年○月○日）</t>
    </r>
  </si>
  <si>
    <t>メールアドレス（代表）</t>
  </si>
  <si>
    <t>メールアドレス（担当①：個人）</t>
  </si>
  <si>
    <t>メールアドレス（担当②：個人）</t>
  </si>
  <si>
    <t>メールアドレス（担当③：個人）</t>
  </si>
  <si>
    <t>メールアドレス（担当④：個人）</t>
  </si>
  <si>
    <t>メールアドレス（担当⑤：個人）</t>
  </si>
  <si>
    <r>
      <t>記載例【内閣　太郎】</t>
    </r>
    <r>
      <rPr>
        <sz val="11"/>
        <color indexed="10"/>
        <rFont val="ＭＳ Ｐゴシック"/>
        <family val="3"/>
      </rPr>
      <t>※氏名のみ記載</t>
    </r>
  </si>
  <si>
    <r>
      <t>記載例【○○県知事】・【○○市長】・【○○町長】・【○○村長】</t>
    </r>
    <r>
      <rPr>
        <sz val="11"/>
        <color indexed="10"/>
        <rFont val="ＭＳ Ｐゴシック"/>
        <family val="3"/>
      </rPr>
      <t>※郡名は付けないこと</t>
    </r>
  </si>
  <si>
    <t>特別の措置及び支援措置の番号①</t>
  </si>
  <si>
    <t>特別の措置及び支援措置の番号②</t>
  </si>
  <si>
    <t>特別の措置及び支援措置の番号③</t>
  </si>
  <si>
    <t>特別の措置及び支援措置の番号④</t>
  </si>
  <si>
    <t>特別の措置及び支援措置の番号⑤</t>
  </si>
  <si>
    <t>特別の措置及び支援措置の番号⑥</t>
  </si>
  <si>
    <t>特別の措置及び支援措置の番号⑦</t>
  </si>
  <si>
    <t>特別の措置及び支援措置の番号⑧</t>
  </si>
  <si>
    <t>○新規の認定申請
全ての支援措置に「0」を入力してください。
○変更の認定申請
支援措置ごと、下記から選択して入力してください。
1：新たに追加する支援措置
2：計画から削除する支援措置
3：記載内容を変更する支援措置
4：記載内容を変更しない支援措置</t>
  </si>
  <si>
    <t>支援措置番号①分類</t>
  </si>
  <si>
    <t>支援措置番号②分類</t>
  </si>
  <si>
    <t>支援措置番号③分類</t>
  </si>
  <si>
    <t>支援措置番号④分類</t>
  </si>
  <si>
    <t>支援措置番号⑤分類</t>
  </si>
  <si>
    <t>支援措置番号⑥分類</t>
  </si>
  <si>
    <t>支援措置番号⑦分類</t>
  </si>
  <si>
    <t>支援措置番号⑧分類</t>
  </si>
  <si>
    <t>0</t>
  </si>
  <si>
    <t>外字が含まれている場合は、外字シートに別途記載して下さい。</t>
  </si>
  <si>
    <t>新規認定用シート（変更認定用シート）に外字又は代表者の変更がある場合は、☑マークを付けて下さい。</t>
  </si>
  <si>
    <t>代表役職名1</t>
  </si>
  <si>
    <t>代表者氏名1</t>
  </si>
  <si>
    <t>代表役職名2</t>
  </si>
  <si>
    <t>代表者氏名2</t>
  </si>
  <si>
    <t>代表役職名3</t>
  </si>
  <si>
    <t>代表者氏名3</t>
  </si>
  <si>
    <t>代表役職名4</t>
  </si>
  <si>
    <t>代表者氏名4</t>
  </si>
  <si>
    <t>代表役職名5</t>
  </si>
  <si>
    <t>代表者氏名5</t>
  </si>
  <si>
    <t>代表役職名6</t>
  </si>
  <si>
    <t>代表者氏名6</t>
  </si>
  <si>
    <t>代表役職名7</t>
  </si>
  <si>
    <t>代表者氏名7</t>
  </si>
  <si>
    <t>代表役職名8</t>
  </si>
  <si>
    <t>代表者氏名8</t>
  </si>
  <si>
    <t>代表役職名9</t>
  </si>
  <si>
    <t>代表者氏名9</t>
  </si>
  <si>
    <t>代表役職名10</t>
  </si>
  <si>
    <t>代表者氏名10</t>
  </si>
  <si>
    <t>代表役職名11</t>
  </si>
  <si>
    <t>代表者氏名11</t>
  </si>
  <si>
    <t>代表役職名12</t>
  </si>
  <si>
    <t>代表者氏名12</t>
  </si>
  <si>
    <t>代表役職名13</t>
  </si>
  <si>
    <t>代表者氏名13</t>
  </si>
  <si>
    <t>代表役職名14</t>
  </si>
  <si>
    <t>代表者氏名14</t>
  </si>
  <si>
    <t>代表役職名15</t>
  </si>
  <si>
    <t>代表者氏名15</t>
  </si>
  <si>
    <t>代表役職名16</t>
  </si>
  <si>
    <t>代表者氏名16</t>
  </si>
  <si>
    <t>代表役職名17</t>
  </si>
  <si>
    <t>代表者氏名17</t>
  </si>
  <si>
    <t>代表役職名18</t>
  </si>
  <si>
    <t>代表者氏名18</t>
  </si>
  <si>
    <t>代表役職名19</t>
  </si>
  <si>
    <t>代表者氏名19</t>
  </si>
  <si>
    <t>代表役職名20</t>
  </si>
  <si>
    <t>代表者氏名20</t>
  </si>
  <si>
    <t>代表役職名21</t>
  </si>
  <si>
    <t>代表者氏名21</t>
  </si>
  <si>
    <t>代表役職名22</t>
  </si>
  <si>
    <t>代表者氏名22</t>
  </si>
  <si>
    <t>代表役職名23</t>
  </si>
  <si>
    <t>代表者氏名23</t>
  </si>
  <si>
    <t>代表役職名24</t>
  </si>
  <si>
    <t>代表者氏名24</t>
  </si>
  <si>
    <t>代表役職名25</t>
  </si>
  <si>
    <t>代表者氏名25</t>
  </si>
  <si>
    <t>代表役職名26</t>
  </si>
  <si>
    <t>代表者氏名26</t>
  </si>
  <si>
    <t>代表役職名27</t>
  </si>
  <si>
    <t>代表者氏名27</t>
  </si>
  <si>
    <t>代表役職名28</t>
  </si>
  <si>
    <t>代表者氏名28</t>
  </si>
  <si>
    <t>代表役職名29</t>
  </si>
  <si>
    <t>代表者氏名29</t>
  </si>
  <si>
    <t>代表役職名30</t>
  </si>
  <si>
    <t>代表者氏名30</t>
  </si>
  <si>
    <t>代表役職名31</t>
  </si>
  <si>
    <t>代表者氏名31</t>
  </si>
  <si>
    <t>代表役職名32</t>
  </si>
  <si>
    <t>代表者氏名32</t>
  </si>
  <si>
    <t>代表役職名33</t>
  </si>
  <si>
    <t>代表者氏名33</t>
  </si>
  <si>
    <t>代表役職名34</t>
  </si>
  <si>
    <t>代表者氏名34</t>
  </si>
  <si>
    <t>代表役職名35</t>
  </si>
  <si>
    <t>代表者氏名35</t>
  </si>
  <si>
    <t>代表役職名36</t>
  </si>
  <si>
    <t>代表者氏名36</t>
  </si>
  <si>
    <t>代表役職名37</t>
  </si>
  <si>
    <t>代表者氏名37</t>
  </si>
  <si>
    <t>代表役職名38</t>
  </si>
  <si>
    <t>代表者氏名38</t>
  </si>
  <si>
    <t>代表役職名39</t>
  </si>
  <si>
    <t>代表者氏名39</t>
  </si>
  <si>
    <t>代表役職名40</t>
  </si>
  <si>
    <t>代表者氏名40</t>
  </si>
  <si>
    <t>代表役職名41</t>
  </si>
  <si>
    <t>代表者氏名41</t>
  </si>
  <si>
    <t>代表役職名42</t>
  </si>
  <si>
    <t>代表者氏名42</t>
  </si>
  <si>
    <t>代表役職名43</t>
  </si>
  <si>
    <t>代表者氏名43</t>
  </si>
  <si>
    <t>代表役職名44</t>
  </si>
  <si>
    <t>代表者氏名44</t>
  </si>
  <si>
    <t>代表役職名45</t>
  </si>
  <si>
    <t>代表者氏名45</t>
  </si>
  <si>
    <t>代表役職名46</t>
  </si>
  <si>
    <t>代表者氏名46</t>
  </si>
  <si>
    <t>代表役職名47</t>
  </si>
  <si>
    <t>代表者氏名47</t>
  </si>
  <si>
    <t>代表役職名48</t>
  </si>
  <si>
    <t>代表者氏名48</t>
  </si>
  <si>
    <t>代表役職名49</t>
  </si>
  <si>
    <t>代表者氏名49</t>
  </si>
  <si>
    <t>代表役職名50</t>
  </si>
  <si>
    <t>代表者氏名50</t>
  </si>
  <si>
    <t>代表役職名51</t>
  </si>
  <si>
    <t>代表者氏名51</t>
  </si>
  <si>
    <t>代表役職名52</t>
  </si>
  <si>
    <t>代表者氏名52</t>
  </si>
  <si>
    <t>代表役職名53</t>
  </si>
  <si>
    <t>代表者氏名53</t>
  </si>
  <si>
    <t>代表役職名54</t>
  </si>
  <si>
    <t>代表者氏名54</t>
  </si>
  <si>
    <t>代表役職名55</t>
  </si>
  <si>
    <t>代表者氏名55</t>
  </si>
  <si>
    <t>代表役職名56</t>
  </si>
  <si>
    <t>代表者氏名56</t>
  </si>
  <si>
    <t>特別の措置及び支援措置の名称①</t>
  </si>
  <si>
    <t>特別の措置及び支援措置の名称②</t>
  </si>
  <si>
    <t>特別の措置及び支援措置の名称③</t>
  </si>
  <si>
    <t>特別の措置及び支援措置の名称④</t>
  </si>
  <si>
    <t>特別の措置及び支援措置の名称⑤</t>
  </si>
  <si>
    <t>第34回</t>
  </si>
  <si>
    <t>第35回</t>
  </si>
  <si>
    <t>第36回</t>
  </si>
  <si>
    <t>第37回</t>
  </si>
  <si>
    <t>第38回</t>
  </si>
  <si>
    <t>第39回</t>
  </si>
  <si>
    <t>第40回</t>
  </si>
  <si>
    <t>第41回</t>
  </si>
  <si>
    <t>第42回</t>
  </si>
  <si>
    <t>第43回</t>
  </si>
  <si>
    <t>第44回</t>
  </si>
  <si>
    <t>第45回</t>
  </si>
  <si>
    <t>第46回</t>
  </si>
  <si>
    <t>第47回</t>
  </si>
  <si>
    <t>第48回</t>
  </si>
  <si>
    <t>第49回</t>
  </si>
  <si>
    <t>第50回</t>
  </si>
  <si>
    <t>入力不要</t>
  </si>
  <si>
    <t>入力不要（地域再生計画認定の日から）</t>
  </si>
  <si>
    <t>計画変更で期間を変更した場合入力</t>
  </si>
  <si>
    <t>新規</t>
  </si>
  <si>
    <t>変更</t>
  </si>
  <si>
    <t>変更不要※常に現行と標記</t>
  </si>
  <si>
    <t>単独</t>
  </si>
  <si>
    <t>共同</t>
  </si>
  <si>
    <t>単独・共同</t>
  </si>
  <si>
    <t>※10件以上連名で申請される場合は、69行目以降を再表示の上、記載して下さい。</t>
  </si>
  <si>
    <r>
      <t>平成○○年○月○日</t>
    </r>
    <r>
      <rPr>
        <sz val="11"/>
        <color indexed="10"/>
        <rFont val="ＭＳ Ｐゴシック"/>
        <family val="3"/>
      </rPr>
      <t xml:space="preserve"> ※半角で記載して下さい</t>
    </r>
  </si>
  <si>
    <r>
      <t>(2)認定書の宛名には、</t>
    </r>
    <r>
      <rPr>
        <u val="single"/>
        <sz val="10"/>
        <color indexed="10"/>
        <rFont val="ＭＳ ゴシック"/>
        <family val="3"/>
      </rPr>
      <t>認定日時点</t>
    </r>
    <r>
      <rPr>
        <sz val="10"/>
        <color indexed="10"/>
        <rFont val="ＭＳ ゴシック"/>
        <family val="3"/>
      </rPr>
      <t>の名称を記載してください。　
なお、認定申請後、認定書の宛名に変更がある場合については、チェック欄（名称変更の有）をマークしてください。</t>
    </r>
  </si>
  <si>
    <t>写真①</t>
  </si>
  <si>
    <t>写真②</t>
  </si>
  <si>
    <t>写真③</t>
  </si>
  <si>
    <t>写真④</t>
  </si>
  <si>
    <t>写真⑤</t>
  </si>
  <si>
    <t>説明</t>
  </si>
  <si>
    <t xml:space="preserve">申請されている地域再生計画について、概要とイメージ画像を一枚にまとめ、認定審査時の補足資料（一枚概要）を作成するにあたり、地域再生計画の申請内容、事業内容と合致する写真・イメージ画像を５枚（５種類）程度、ご提供いただきたくお願い申し上げます。
また、説明欄には写真の内容が分かるファイル名を記載して下さい。
一枚概要の例は下記のＵＲＬで表示される各計画の表中左の番号をクリックすると表示されます。
※こちらを参考にしていただき、イメージ画像をご提供いただきますようお願いいたします。
ＵＲＬ：　http://www.kantei.go.jp/jp/singi/tiiki/tiikisaisei/dai32nintei/gaiyou.pdf
写真について枠内に綺麗に収まるサイズのデータを提供頂きますようお願い申し上げます。
テータ量が大きすぎる場合は、解像度を落とす等の対応をお願いいたします。
解像度を落としても、メールで送信できない場合は、電子媒体に保存の上、郵送願います。
</t>
  </si>
  <si>
    <t>都道府県名</t>
  </si>
  <si>
    <t>申請主体名</t>
  </si>
  <si>
    <t>名称</t>
  </si>
  <si>
    <t>範囲</t>
  </si>
  <si>
    <t>共同申請する場合は､全ての団体名を記載してください。※複数の場合は改行せずに記載してください。</t>
  </si>
  <si>
    <t>担当者のアドレスを記載して下さい。（最大5名まで）</t>
  </si>
  <si>
    <t>代表者番号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</si>
</sst>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m\-yyyy"/>
    <numFmt numFmtId="178" formatCode="h:mm;@"/>
    <numFmt numFmtId="179" formatCode="m&quot;月&quot;d&quot;日&quot;;@"/>
    <numFmt numFmtId="180" formatCode="00"/>
    <numFmt numFmtId="181" formatCode="00000"/>
    <numFmt numFmtId="182" formatCode="[$-411]ggge&quot;年&quot;m&quot;月&quot;d&quot;日&quot;;@"/>
  </numFmts>
  <fonts count="80">
    <font>
      <sz val="11"/>
      <name val="ＭＳ Ｐゴシック"/>
      <family val="3"/>
    </font>
    <font>
      <sz val="6"/>
      <name val="ＭＳ Ｐゴシック"/>
      <family val="3"/>
    </font>
    <font>
      <sz val="11"/>
      <color indexed="10"/>
      <name val="ＭＳ Ｐゴシック"/>
      <family val="3"/>
    </font>
    <font>
      <u val="single"/>
      <sz val="6.6"/>
      <color indexed="12"/>
      <name val="ＭＳ Ｐゴシック"/>
      <family val="3"/>
    </font>
    <font>
      <b/>
      <sz val="14"/>
      <name val="ＭＳ Ｐゴシック"/>
      <family val="3"/>
    </font>
    <font>
      <sz val="11"/>
      <color indexed="8"/>
      <name val="ＭＳ Ｐゴシック"/>
      <family val="3"/>
    </font>
    <font>
      <sz val="12"/>
      <name val="ＭＳ Ｐゴシック"/>
      <family val="3"/>
    </font>
    <font>
      <b/>
      <sz val="12"/>
      <name val="ＭＳ Ｐゴシック"/>
      <family val="3"/>
    </font>
    <font>
      <sz val="11"/>
      <color indexed="20"/>
      <name val="ＭＳ Ｐゴシック"/>
      <family val="3"/>
    </font>
    <font>
      <sz val="14"/>
      <color indexed="10"/>
      <name val="ＭＳ Ｐゴシック"/>
      <family val="3"/>
    </font>
    <font>
      <sz val="10"/>
      <name val="ＭＳ Ｐゴシック"/>
      <family val="3"/>
    </font>
    <font>
      <sz val="14"/>
      <name val="ＭＳ Ｐゴシック"/>
      <family val="3"/>
    </font>
    <font>
      <sz val="9"/>
      <name val="ＭＳ Ｐゴシック"/>
      <family val="3"/>
    </font>
    <font>
      <u val="single"/>
      <sz val="11"/>
      <color indexed="10"/>
      <name val="ＭＳ Ｐゴシック"/>
      <family val="3"/>
    </font>
    <font>
      <sz val="11"/>
      <color indexed="61"/>
      <name val="ＭＳ Ｐゴシック"/>
      <family val="3"/>
    </font>
    <font>
      <u val="double"/>
      <sz val="11"/>
      <color indexed="10"/>
      <name val="ＭＳ Ｐゴシック"/>
      <family val="3"/>
    </font>
    <font>
      <b/>
      <sz val="11"/>
      <color indexed="10"/>
      <name val="ＭＳ Ｐゴシック"/>
      <family val="3"/>
    </font>
    <font>
      <sz val="11"/>
      <name val="ＭＳ ゴシック"/>
      <family val="3"/>
    </font>
    <font>
      <b/>
      <sz val="12"/>
      <color indexed="12"/>
      <name val="ＭＳ ゴシック"/>
      <family val="3"/>
    </font>
    <font>
      <b/>
      <sz val="11"/>
      <color indexed="12"/>
      <name val="ＭＳ ゴシック"/>
      <family val="3"/>
    </font>
    <font>
      <b/>
      <sz val="14"/>
      <color indexed="10"/>
      <name val="ＭＳ ゴシック"/>
      <family val="3"/>
    </font>
    <font>
      <sz val="12"/>
      <name val="ＭＳ ゴシック"/>
      <family val="3"/>
    </font>
    <font>
      <sz val="10"/>
      <color indexed="10"/>
      <name val="ＭＳ ゴシック"/>
      <family val="3"/>
    </font>
    <font>
      <u val="single"/>
      <sz val="10"/>
      <color indexed="10"/>
      <name val="ＭＳ ゴシック"/>
      <family val="3"/>
    </font>
    <font>
      <b/>
      <sz val="16"/>
      <name val="ＭＳ ゴシック"/>
      <family val="3"/>
    </font>
    <font>
      <b/>
      <sz val="11"/>
      <name val="ＭＳ ゴシック"/>
      <family val="3"/>
    </font>
    <font>
      <b/>
      <sz val="12"/>
      <name val="ＭＳ ゴシック"/>
      <family val="3"/>
    </font>
    <font>
      <u val="single"/>
      <sz val="12"/>
      <name val="ＭＳ ゴシック"/>
      <family val="3"/>
    </font>
    <font>
      <u val="single"/>
      <sz val="11"/>
      <color indexed="10"/>
      <name val="ＭＳ ゴシック"/>
      <family val="3"/>
    </font>
    <font>
      <u val="single"/>
      <sz val="11"/>
      <name val="ＭＳ ゴシック"/>
      <family val="3"/>
    </font>
    <font>
      <u val="single"/>
      <sz val="12"/>
      <color indexed="10"/>
      <name val="ＭＳ ゴシック"/>
      <family val="3"/>
    </font>
    <font>
      <sz val="10"/>
      <name val="ＭＳ ゴシック"/>
      <family val="3"/>
    </font>
    <font>
      <u val="single"/>
      <sz val="11"/>
      <color indexed="12"/>
      <name val="ＭＳ Ｐゴシック"/>
      <family val="3"/>
    </font>
    <font>
      <u val="single"/>
      <sz val="11"/>
      <color indexed="12"/>
      <name val="ＭＳ ゴシック"/>
      <family val="3"/>
    </font>
    <font>
      <b/>
      <sz val="10"/>
      <name val="ＭＳ Ｐゴシック"/>
      <family val="3"/>
    </font>
    <font>
      <sz val="48"/>
      <name val="ＭＳ Ｐゴシック"/>
      <family val="3"/>
    </font>
    <font>
      <sz val="9"/>
      <name val="Meiryo UI"/>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indexed="30"/>
      <name val="ＭＳ Ｐゴシック"/>
      <family val="3"/>
    </font>
    <font>
      <sz val="48"/>
      <color indexed="40"/>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800080"/>
      <name val="ＭＳ Ｐゴシック"/>
      <family val="3"/>
    </font>
    <font>
      <sz val="11"/>
      <color theme="1"/>
      <name val="ＭＳ ゴシック"/>
      <family val="3"/>
    </font>
    <font>
      <sz val="11"/>
      <name val="Calibri"/>
      <family val="3"/>
    </font>
    <font>
      <sz val="11"/>
      <color rgb="FF0070C0"/>
      <name val="ＭＳ Ｐゴシック"/>
      <family val="3"/>
    </font>
    <font>
      <sz val="11"/>
      <color rgb="FFFF0000"/>
      <name val="ＭＳ Ｐゴシック"/>
      <family val="3"/>
    </font>
    <font>
      <sz val="48"/>
      <color rgb="FF00B0F0"/>
      <name val="ＭＳ Ｐゴシック"/>
      <family val="3"/>
    </font>
    <font>
      <b/>
      <sz val="8"/>
      <name val="ＭＳ Ｐゴシック"/>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rgb="FFCC99FF"/>
        <bgColor indexed="64"/>
      </patternFill>
    </fill>
    <fill>
      <patternFill patternType="solid">
        <fgColor rgb="FFFFFF99"/>
        <bgColor indexed="64"/>
      </patternFill>
    </fill>
    <fill>
      <patternFill patternType="solid">
        <fgColor indexed="13"/>
        <bgColor indexed="64"/>
      </patternFill>
    </fill>
    <fill>
      <patternFill patternType="solid">
        <fgColor indexed="42"/>
        <bgColor indexed="64"/>
      </patternFill>
    </fill>
    <fill>
      <patternFill patternType="solid">
        <fgColor rgb="FFFFFF00"/>
        <bgColor indexed="64"/>
      </patternFill>
    </fill>
    <fill>
      <patternFill patternType="solid">
        <fgColor indexed="51"/>
        <bgColor indexed="64"/>
      </patternFill>
    </fill>
    <fill>
      <patternFill patternType="solid">
        <fgColor indexed="47"/>
        <bgColor indexed="64"/>
      </patternFill>
    </fill>
    <fill>
      <patternFill patternType="solid">
        <fgColor indexed="27"/>
        <bgColor indexed="64"/>
      </patternFill>
    </fill>
    <fill>
      <patternFill patternType="solid">
        <fgColor rgb="FFFFC000"/>
        <bgColor indexed="64"/>
      </patternFill>
    </fill>
    <fill>
      <patternFill patternType="solid">
        <fgColor rgb="FF00B0F0"/>
        <bgColor indexed="64"/>
      </patternFill>
    </fill>
    <fill>
      <patternFill patternType="solid">
        <fgColor indexed="46"/>
        <bgColor indexed="64"/>
      </patternFill>
    </fill>
    <fill>
      <patternFill patternType="solid">
        <fgColor rgb="FF92D050"/>
        <bgColor indexed="64"/>
      </patternFill>
    </fill>
    <fill>
      <patternFill patternType="solid">
        <fgColor theme="0" tint="-0.24997000396251678"/>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medium"/>
      <top style="thin"/>
      <bottom style="medium"/>
    </border>
    <border>
      <left style="medium"/>
      <right>
        <color indexed="63"/>
      </right>
      <top style="medium"/>
      <bottom style="medium"/>
    </border>
    <border>
      <left style="thin"/>
      <right style="medium"/>
      <top style="medium"/>
      <bottom style="medium"/>
    </border>
    <border>
      <left style="medium"/>
      <right style="thin"/>
      <top style="medium"/>
      <bottom style="medium"/>
    </border>
    <border>
      <left style="medium"/>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style="thin"/>
      <top style="medium"/>
      <bottom style="hair"/>
    </border>
    <border>
      <left style="thin"/>
      <right style="medium"/>
      <top style="medium"/>
      <bottom style="hair"/>
    </border>
    <border>
      <left style="medium"/>
      <right style="medium"/>
      <top style="medium"/>
      <bottom>
        <color indexed="63"/>
      </bottom>
    </border>
    <border>
      <left style="medium"/>
      <right style="thin"/>
      <top style="hair"/>
      <bottom style="medium"/>
    </border>
    <border>
      <left style="thin"/>
      <right style="medium"/>
      <top style="hair"/>
      <bottom style="medium"/>
    </border>
    <border>
      <left style="medium"/>
      <right style="medium"/>
      <top style="hair"/>
      <bottom style="medium"/>
    </border>
    <border>
      <left style="medium"/>
      <right>
        <color indexed="63"/>
      </right>
      <top style="medium"/>
      <bottom style="thin"/>
    </border>
    <border>
      <left>
        <color indexed="63"/>
      </left>
      <right style="medium"/>
      <top style="medium"/>
      <bottom style="thin"/>
    </border>
    <border>
      <left style="thin"/>
      <right style="thin"/>
      <top>
        <color indexed="63"/>
      </top>
      <bottom>
        <color indexed="63"/>
      </bottom>
    </border>
    <border>
      <left style="thin"/>
      <right/>
      <top style="thin"/>
      <bottom style="thin"/>
    </border>
    <border>
      <left style="medium"/>
      <right>
        <color indexed="63"/>
      </right>
      <top style="hair"/>
      <bottom style="medium"/>
    </border>
    <border>
      <left style="medium"/>
      <right>
        <color indexed="63"/>
      </right>
      <top style="medium"/>
      <bottom style="hair"/>
    </border>
    <border>
      <left style="thin"/>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right/>
      <top style="thin"/>
      <bottom style="thin"/>
    </border>
    <border>
      <left style="medium"/>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style="medium"/>
      <top>
        <color indexed="63"/>
      </top>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72" fillId="32" borderId="0" applyNumberFormat="0" applyBorder="0" applyAlignment="0" applyProtection="0"/>
  </cellStyleXfs>
  <cellXfs count="282">
    <xf numFmtId="0" fontId="0" fillId="0" borderId="0" xfId="0" applyAlignment="1">
      <alignment/>
    </xf>
    <xf numFmtId="0" fontId="2" fillId="0" borderId="0" xfId="0" applyFont="1" applyAlignment="1">
      <alignment vertical="top"/>
    </xf>
    <xf numFmtId="0" fontId="4" fillId="0" borderId="0" xfId="0" applyFont="1" applyAlignment="1">
      <alignment/>
    </xf>
    <xf numFmtId="0" fontId="6" fillId="0" borderId="0" xfId="0" applyFont="1" applyAlignment="1">
      <alignment/>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right" vertical="center"/>
    </xf>
    <xf numFmtId="0" fontId="5" fillId="0" borderId="0" xfId="0" applyNumberFormat="1" applyFont="1" applyFill="1" applyBorder="1" applyAlignment="1">
      <alignment horizontal="right" vertical="center" wrapText="1"/>
    </xf>
    <xf numFmtId="0" fontId="0" fillId="0" borderId="0" xfId="0" applyNumberFormat="1" applyFont="1" applyFill="1" applyBorder="1" applyAlignment="1" quotePrefix="1">
      <alignment horizontal="right" vertical="center"/>
    </xf>
    <xf numFmtId="0" fontId="0" fillId="0" borderId="0" xfId="68" applyNumberFormat="1" applyFont="1" applyFill="1" applyBorder="1" applyAlignment="1">
      <alignment horizontal="right" vertical="center"/>
      <protection/>
    </xf>
    <xf numFmtId="0" fontId="0" fillId="0" borderId="0" xfId="0" applyNumberFormat="1" applyFont="1" applyFill="1" applyBorder="1" applyAlignment="1" quotePrefix="1">
      <alignment horizontal="right" vertical="center" wrapText="1"/>
    </xf>
    <xf numFmtId="0" fontId="0" fillId="0" borderId="0" xfId="0" applyAlignment="1">
      <alignment horizontal="right"/>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49" fontId="6" fillId="0" borderId="10" xfId="0" applyNumberFormat="1" applyFont="1" applyFill="1" applyBorder="1" applyAlignment="1">
      <alignment horizontal="center" vertical="center" wrapText="1"/>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0" fillId="0" borderId="0" xfId="0" applyAlignment="1">
      <alignment vertical="center"/>
    </xf>
    <xf numFmtId="0" fontId="2" fillId="0" borderId="0" xfId="0" applyFont="1" applyAlignment="1">
      <alignment vertical="center"/>
    </xf>
    <xf numFmtId="0" fontId="6" fillId="0" borderId="0" xfId="0" applyFont="1" applyAlignment="1">
      <alignment horizontal="right"/>
    </xf>
    <xf numFmtId="0" fontId="0" fillId="0" borderId="0" xfId="0" applyNumberFormat="1" applyFont="1" applyFill="1" applyBorder="1" applyAlignment="1">
      <alignment horizontal="right" vertical="center"/>
    </xf>
    <xf numFmtId="0" fontId="0" fillId="0" borderId="0" xfId="0" applyNumberFormat="1" applyFont="1" applyFill="1" applyBorder="1" applyAlignment="1">
      <alignment horizontal="right" vertical="center" wrapText="1"/>
    </xf>
    <xf numFmtId="0" fontId="7" fillId="34" borderId="13" xfId="0" applyFont="1" applyFill="1" applyBorder="1" applyAlignment="1">
      <alignment horizontal="center" vertical="center" wrapText="1"/>
    </xf>
    <xf numFmtId="0" fontId="7" fillId="34" borderId="10" xfId="0" applyFont="1" applyFill="1" applyBorder="1" applyAlignment="1">
      <alignment horizontal="center" vertical="center"/>
    </xf>
    <xf numFmtId="0" fontId="0" fillId="0" borderId="0" xfId="0" applyFill="1" applyAlignment="1">
      <alignment/>
    </xf>
    <xf numFmtId="0" fontId="9" fillId="0" borderId="0" xfId="0" applyFont="1" applyAlignment="1">
      <alignment horizontal="left"/>
    </xf>
    <xf numFmtId="0" fontId="0" fillId="35" borderId="13" xfId="0" applyFill="1" applyBorder="1" applyAlignment="1">
      <alignment vertical="center" wrapText="1"/>
    </xf>
    <xf numFmtId="0" fontId="0" fillId="35" borderId="13" xfId="0" applyFill="1" applyBorder="1" applyAlignment="1">
      <alignment horizontal="center" vertical="center" wrapText="1"/>
    </xf>
    <xf numFmtId="0" fontId="0" fillId="35" borderId="13" xfId="0" applyFill="1" applyBorder="1" applyAlignment="1">
      <alignment horizontal="center" vertical="center"/>
    </xf>
    <xf numFmtId="0" fontId="0" fillId="35" borderId="13" xfId="0" applyFill="1" applyBorder="1" applyAlignment="1">
      <alignment/>
    </xf>
    <xf numFmtId="0" fontId="0" fillId="35" borderId="11" xfId="0" applyFill="1" applyBorder="1" applyAlignment="1">
      <alignment horizontal="center" vertical="center" wrapText="1"/>
    </xf>
    <xf numFmtId="0" fontId="0" fillId="35" borderId="10" xfId="0" applyFill="1" applyBorder="1" applyAlignment="1">
      <alignment horizontal="center" vertical="center" wrapText="1"/>
    </xf>
    <xf numFmtId="49" fontId="0" fillId="35" borderId="11" xfId="0" applyNumberFormat="1" applyFill="1" applyBorder="1" applyAlignment="1">
      <alignment horizontal="center" vertical="center" wrapText="1"/>
    </xf>
    <xf numFmtId="0" fontId="0" fillId="35" borderId="11" xfId="0" applyFill="1" applyBorder="1" applyAlignment="1">
      <alignment horizontal="center" vertical="center"/>
    </xf>
    <xf numFmtId="0" fontId="0" fillId="35" borderId="11" xfId="0" applyFont="1" applyFill="1" applyBorder="1" applyAlignment="1">
      <alignment horizontal="center" vertical="center" wrapText="1"/>
    </xf>
    <xf numFmtId="49" fontId="0" fillId="0" borderId="10" xfId="0" applyNumberForma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180" fontId="0" fillId="0" borderId="10"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181" fontId="0" fillId="0" borderId="10" xfId="0" applyNumberForma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NumberFormat="1" applyFill="1" applyBorder="1" applyAlignment="1">
      <alignment vertical="center" wrapText="1"/>
    </xf>
    <xf numFmtId="0" fontId="10" fillId="0" borderId="10"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0" fillId="0" borderId="10" xfId="0" applyBorder="1" applyAlignment="1">
      <alignment vertical="center" wrapText="1"/>
    </xf>
    <xf numFmtId="0" fontId="12" fillId="0" borderId="10" xfId="0" applyFont="1" applyBorder="1" applyAlignment="1">
      <alignment horizontal="center" vertical="center" wrapText="1"/>
    </xf>
    <xf numFmtId="0" fontId="0" fillId="0" borderId="10" xfId="0" applyBorder="1" applyAlignment="1">
      <alignment horizontal="center" vertical="center"/>
    </xf>
    <xf numFmtId="0" fontId="8" fillId="33" borderId="10" xfId="0" applyFont="1" applyFill="1" applyBorder="1" applyAlignment="1">
      <alignment vertical="top" wrapText="1"/>
    </xf>
    <xf numFmtId="0" fontId="73" fillId="33" borderId="10" xfId="0" applyFont="1" applyFill="1" applyBorder="1" applyAlignment="1">
      <alignment vertical="top" wrapText="1"/>
    </xf>
    <xf numFmtId="0" fontId="8" fillId="33" borderId="10" xfId="0" applyFont="1" applyFill="1" applyBorder="1" applyAlignment="1">
      <alignment horizontal="left" vertical="top" wrapText="1"/>
    </xf>
    <xf numFmtId="49" fontId="8" fillId="33" borderId="10" xfId="0" applyNumberFormat="1" applyFont="1" applyFill="1" applyBorder="1" applyAlignment="1">
      <alignment horizontal="left" vertical="top" wrapText="1"/>
    </xf>
    <xf numFmtId="49" fontId="73" fillId="33" borderId="10" xfId="0" applyNumberFormat="1" applyFont="1" applyFill="1" applyBorder="1" applyAlignment="1">
      <alignment horizontal="left" vertical="top" wrapText="1"/>
    </xf>
    <xf numFmtId="0" fontId="14" fillId="33" borderId="10" xfId="0" applyFont="1" applyFill="1" applyBorder="1" applyAlignment="1">
      <alignment horizontal="left" vertical="top" wrapText="1"/>
    </xf>
    <xf numFmtId="0" fontId="14" fillId="36" borderId="10" xfId="0" applyFont="1" applyFill="1" applyBorder="1" applyAlignment="1">
      <alignment vertical="top" wrapText="1"/>
    </xf>
    <xf numFmtId="0" fontId="16" fillId="0" borderId="0" xfId="0" applyFont="1" applyAlignment="1">
      <alignment vertical="top" wrapText="1"/>
    </xf>
    <xf numFmtId="0" fontId="16" fillId="0" borderId="0" xfId="0" applyFont="1" applyAlignment="1">
      <alignment vertical="top"/>
    </xf>
    <xf numFmtId="0" fontId="8" fillId="33" borderId="0" xfId="0" applyFont="1" applyFill="1" applyBorder="1" applyAlignment="1">
      <alignment vertical="top" wrapText="1"/>
    </xf>
    <xf numFmtId="0" fontId="0" fillId="37" borderId="0" xfId="0" applyFill="1" applyAlignment="1">
      <alignment/>
    </xf>
    <xf numFmtId="0" fontId="12" fillId="0" borderId="0" xfId="69" applyFont="1" applyFill="1" applyBorder="1" applyAlignment="1">
      <alignment horizontal="left" vertical="center"/>
      <protection/>
    </xf>
    <xf numFmtId="0" fontId="12" fillId="0" borderId="0" xfId="0" applyFont="1" applyAlignment="1">
      <alignment/>
    </xf>
    <xf numFmtId="176" fontId="0" fillId="0" borderId="0" xfId="0" applyNumberFormat="1" applyAlignment="1">
      <alignment/>
    </xf>
    <xf numFmtId="0" fontId="33" fillId="0" borderId="14" xfId="44" applyFont="1" applyBorder="1" applyAlignment="1" applyProtection="1">
      <alignment horizontal="justify" vertical="center" wrapText="1"/>
      <protection/>
    </xf>
    <xf numFmtId="0" fontId="0" fillId="35" borderId="13" xfId="0" applyFill="1" applyBorder="1" applyAlignment="1">
      <alignment horizontal="center" vertical="center" wrapText="1"/>
    </xf>
    <xf numFmtId="0" fontId="16" fillId="0" borderId="0" xfId="0" applyFont="1" applyFill="1" applyAlignment="1">
      <alignment vertical="top" wrapText="1"/>
    </xf>
    <xf numFmtId="0" fontId="16" fillId="0" borderId="0" xfId="0" applyFont="1" applyFill="1" applyAlignment="1">
      <alignment vertical="top"/>
    </xf>
    <xf numFmtId="0" fontId="8" fillId="0" borderId="0" xfId="0" applyFont="1" applyFill="1" applyBorder="1" applyAlignment="1">
      <alignment vertical="top" wrapText="1"/>
    </xf>
    <xf numFmtId="176" fontId="0" fillId="0" borderId="0" xfId="0" applyNumberFormat="1" applyFill="1" applyAlignment="1">
      <alignment/>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xf>
    <xf numFmtId="0" fontId="14" fillId="0" borderId="0" xfId="0" applyFont="1" applyFill="1" applyBorder="1" applyAlignment="1">
      <alignment vertical="top" wrapText="1"/>
    </xf>
    <xf numFmtId="0" fontId="0" fillId="0" borderId="10" xfId="0" applyFill="1" applyBorder="1" applyAlignment="1">
      <alignment/>
    </xf>
    <xf numFmtId="49" fontId="0" fillId="35" borderId="10" xfId="0" applyNumberFormat="1" applyFill="1" applyBorder="1" applyAlignment="1">
      <alignment horizontal="center" vertical="center" wrapText="1"/>
    </xf>
    <xf numFmtId="0" fontId="0" fillId="35" borderId="10" xfId="0" applyFill="1" applyBorder="1" applyAlignment="1">
      <alignment horizontal="center" vertical="center"/>
    </xf>
    <xf numFmtId="0" fontId="0" fillId="35" borderId="10" xfId="0" applyFont="1" applyFill="1" applyBorder="1" applyAlignment="1">
      <alignment horizontal="center" vertical="center" wrapText="1"/>
    </xf>
    <xf numFmtId="0" fontId="0" fillId="0" borderId="10" xfId="0" applyBorder="1" applyAlignment="1">
      <alignment/>
    </xf>
    <xf numFmtId="0" fontId="0" fillId="0" borderId="10" xfId="0" applyFill="1" applyBorder="1" applyAlignment="1">
      <alignment horizontal="center"/>
    </xf>
    <xf numFmtId="0" fontId="0" fillId="0" borderId="10" xfId="0" applyFill="1" applyBorder="1" applyAlignment="1">
      <alignment horizontal="center" vertical="center"/>
    </xf>
    <xf numFmtId="0" fontId="0" fillId="0" borderId="10" xfId="0" applyFill="1" applyBorder="1" applyAlignment="1">
      <alignment horizontal="left" vertical="center" wrapText="1"/>
    </xf>
    <xf numFmtId="0" fontId="0" fillId="0" borderId="10" xfId="0" applyNumberFormat="1" applyFill="1" applyBorder="1" applyAlignment="1" applyProtection="1">
      <alignment horizontal="center" vertical="center" wrapText="1"/>
      <protection locked="0"/>
    </xf>
    <xf numFmtId="49" fontId="0" fillId="0" borderId="10" xfId="0" applyNumberFormat="1" applyFill="1" applyBorder="1" applyAlignment="1" applyProtection="1">
      <alignment horizontal="center" vertical="center" wrapText="1"/>
      <protection locked="0"/>
    </xf>
    <xf numFmtId="0" fontId="73" fillId="33" borderId="13" xfId="0" applyFont="1" applyFill="1" applyBorder="1" applyAlignment="1">
      <alignment vertical="top" wrapText="1"/>
    </xf>
    <xf numFmtId="0" fontId="17" fillId="0" borderId="0" xfId="64" applyFont="1" applyAlignment="1">
      <alignment horizontal="left" vertical="center"/>
      <protection/>
    </xf>
    <xf numFmtId="0" fontId="17" fillId="0" borderId="0" xfId="64" applyFont="1" applyAlignment="1">
      <alignment vertical="center"/>
      <protection/>
    </xf>
    <xf numFmtId="0" fontId="20" fillId="0" borderId="0" xfId="64" applyFont="1" applyAlignment="1">
      <alignment horizontal="left" vertical="center"/>
      <protection/>
    </xf>
    <xf numFmtId="0" fontId="17" fillId="0" borderId="0" xfId="64" applyFont="1" applyAlignment="1">
      <alignment horizontal="justify" vertical="center"/>
      <protection/>
    </xf>
    <xf numFmtId="0" fontId="21" fillId="0" borderId="0" xfId="64" applyFont="1" applyAlignment="1">
      <alignment horizontal="justify" vertical="center"/>
      <protection/>
    </xf>
    <xf numFmtId="0" fontId="24" fillId="0" borderId="0" xfId="64" applyFont="1" applyAlignment="1">
      <alignment horizontal="centerContinuous" vertical="center"/>
      <protection/>
    </xf>
    <xf numFmtId="0" fontId="25" fillId="0" borderId="0" xfId="64" applyFont="1" applyAlignment="1">
      <alignment horizontal="centerContinuous" vertical="center"/>
      <protection/>
    </xf>
    <xf numFmtId="0" fontId="26" fillId="0" borderId="0" xfId="64" applyFont="1" applyAlignment="1">
      <alignment horizontal="centerContinuous" vertical="center"/>
      <protection/>
    </xf>
    <xf numFmtId="0" fontId="27" fillId="38" borderId="15" xfId="64" applyFont="1" applyFill="1" applyBorder="1" applyAlignment="1">
      <alignment horizontal="center" vertical="center"/>
      <protection/>
    </xf>
    <xf numFmtId="0" fontId="27" fillId="38" borderId="16" xfId="64" applyFont="1" applyFill="1" applyBorder="1" applyAlignment="1">
      <alignment horizontal="centerContinuous" vertical="center" wrapText="1"/>
      <protection/>
    </xf>
    <xf numFmtId="0" fontId="21" fillId="0" borderId="17" xfId="64" applyFont="1" applyBorder="1" applyAlignment="1">
      <alignment horizontal="center" vertical="center"/>
      <protection/>
    </xf>
    <xf numFmtId="0" fontId="21" fillId="0" borderId="18" xfId="64" applyFont="1" applyBorder="1" applyAlignment="1">
      <alignment horizontal="center" vertical="center"/>
      <protection/>
    </xf>
    <xf numFmtId="0" fontId="27" fillId="0" borderId="14" xfId="64" applyFont="1" applyBorder="1" applyAlignment="1">
      <alignment horizontal="justify" vertical="center" wrapText="1"/>
      <protection/>
    </xf>
    <xf numFmtId="0" fontId="17" fillId="0" borderId="0" xfId="64" applyFont="1" applyBorder="1" applyAlignment="1">
      <alignment horizontal="center" vertical="center"/>
      <protection/>
    </xf>
    <xf numFmtId="0" fontId="27" fillId="0" borderId="0" xfId="64" applyFont="1" applyBorder="1" applyAlignment="1">
      <alignment horizontal="justify" vertical="center" wrapText="1"/>
      <protection/>
    </xf>
    <xf numFmtId="0" fontId="29" fillId="38" borderId="19" xfId="64" applyFont="1" applyFill="1" applyBorder="1" applyAlignment="1">
      <alignment horizontal="center" vertical="center"/>
      <protection/>
    </xf>
    <xf numFmtId="0" fontId="17" fillId="38" borderId="20" xfId="64" applyFont="1" applyFill="1" applyBorder="1" applyAlignment="1">
      <alignment horizontal="center" vertical="center"/>
      <protection/>
    </xf>
    <xf numFmtId="0" fontId="21" fillId="0" borderId="21" xfId="64" applyFont="1" applyBorder="1" applyAlignment="1">
      <alignment horizontal="center" vertical="center"/>
      <protection/>
    </xf>
    <xf numFmtId="0" fontId="27" fillId="0" borderId="22" xfId="64" applyFont="1" applyBorder="1" applyAlignment="1">
      <alignment horizontal="justify" vertical="center" wrapText="1"/>
      <protection/>
    </xf>
    <xf numFmtId="0" fontId="21" fillId="0" borderId="23" xfId="64" applyFont="1" applyBorder="1" applyAlignment="1">
      <alignment horizontal="center" vertical="center"/>
      <protection/>
    </xf>
    <xf numFmtId="0" fontId="17" fillId="0" borderId="22" xfId="64" applyFont="1" applyBorder="1" applyAlignment="1">
      <alignment vertical="center"/>
      <protection/>
    </xf>
    <xf numFmtId="0" fontId="17" fillId="0" borderId="24" xfId="64" applyFont="1" applyBorder="1" applyAlignment="1">
      <alignment vertical="center"/>
      <protection/>
    </xf>
    <xf numFmtId="0" fontId="21" fillId="0" borderId="18" xfId="64" applyFont="1" applyBorder="1" applyAlignment="1">
      <alignment horizontal="center" vertical="center" wrapText="1"/>
      <protection/>
    </xf>
    <xf numFmtId="0" fontId="17" fillId="0" borderId="14" xfId="64" applyFont="1" applyBorder="1" applyAlignment="1">
      <alignment vertical="center"/>
      <protection/>
    </xf>
    <xf numFmtId="0" fontId="17" fillId="0" borderId="25" xfId="64" applyFont="1" applyBorder="1" applyAlignment="1">
      <alignment horizontal="left" vertical="center" indent="1"/>
      <protection/>
    </xf>
    <xf numFmtId="0" fontId="21" fillId="0" borderId="26" xfId="64" applyFont="1" applyBorder="1" applyAlignment="1">
      <alignment horizontal="justify" vertical="center" wrapText="1"/>
      <protection/>
    </xf>
    <xf numFmtId="0" fontId="21" fillId="0" borderId="27" xfId="64" applyFont="1" applyBorder="1" applyAlignment="1">
      <alignment horizontal="center" vertical="center" wrapText="1"/>
      <protection/>
    </xf>
    <xf numFmtId="0" fontId="17" fillId="0" borderId="28" xfId="64" applyFont="1" applyBorder="1" applyAlignment="1">
      <alignment horizontal="left" vertical="center" indent="1"/>
      <protection/>
    </xf>
    <xf numFmtId="0" fontId="21" fillId="0" borderId="29" xfId="64" applyFont="1" applyBorder="1" applyAlignment="1">
      <alignment horizontal="justify" vertical="center" wrapText="1"/>
      <protection/>
    </xf>
    <xf numFmtId="0" fontId="21" fillId="0" borderId="30" xfId="64" applyFont="1" applyBorder="1" applyAlignment="1">
      <alignment horizontal="center" vertical="center" wrapText="1"/>
      <protection/>
    </xf>
    <xf numFmtId="0" fontId="29" fillId="38" borderId="31" xfId="64" applyFont="1" applyFill="1" applyBorder="1" applyAlignment="1">
      <alignment horizontal="left" vertical="center"/>
      <protection/>
    </xf>
    <xf numFmtId="0" fontId="21" fillId="38" borderId="32" xfId="64" applyFont="1" applyFill="1" applyBorder="1" applyAlignment="1">
      <alignment horizontal="justify" vertical="center"/>
      <protection/>
    </xf>
    <xf numFmtId="0" fontId="17" fillId="0" borderId="21" xfId="64" applyFont="1" applyBorder="1" applyAlignment="1">
      <alignment horizontal="left" vertical="center" indent="2"/>
      <protection/>
    </xf>
    <xf numFmtId="0" fontId="27" fillId="0" borderId="24" xfId="64" applyFont="1" applyBorder="1" applyAlignment="1">
      <alignment horizontal="justify" vertical="center" wrapText="1"/>
      <protection/>
    </xf>
    <xf numFmtId="0" fontId="17" fillId="0" borderId="23" xfId="64" applyFont="1" applyBorder="1" applyAlignment="1">
      <alignment horizontal="left" vertical="center" indent="2"/>
      <protection/>
    </xf>
    <xf numFmtId="0" fontId="17" fillId="0" borderId="18" xfId="64" applyFont="1" applyBorder="1" applyAlignment="1">
      <alignment horizontal="left" vertical="center" indent="2"/>
      <protection/>
    </xf>
    <xf numFmtId="0" fontId="0" fillId="0" borderId="0" xfId="62">
      <alignment vertical="center"/>
      <protection/>
    </xf>
    <xf numFmtId="0" fontId="0" fillId="0" borderId="10" xfId="62" applyBorder="1" applyAlignment="1">
      <alignment horizontal="center" vertical="center"/>
      <protection/>
    </xf>
    <xf numFmtId="0" fontId="0" fillId="0" borderId="10" xfId="62" applyBorder="1" applyAlignment="1">
      <alignment vertical="center" wrapText="1"/>
      <protection/>
    </xf>
    <xf numFmtId="0" fontId="35" fillId="0" borderId="10" xfId="62" applyFont="1" applyBorder="1" applyAlignment="1">
      <alignment horizontal="center" vertical="center"/>
      <protection/>
    </xf>
    <xf numFmtId="0" fontId="35" fillId="39" borderId="10" xfId="62" applyFont="1" applyFill="1" applyBorder="1" applyAlignment="1">
      <alignment horizontal="center" vertical="center"/>
      <protection/>
    </xf>
    <xf numFmtId="0" fontId="0" fillId="0" borderId="0" xfId="62" applyAlignment="1">
      <alignment vertical="center" wrapText="1"/>
      <protection/>
    </xf>
    <xf numFmtId="0" fontId="35" fillId="0" borderId="0" xfId="62" applyFont="1" applyAlignment="1">
      <alignment horizontal="center" vertical="center"/>
      <protection/>
    </xf>
    <xf numFmtId="0" fontId="35" fillId="0" borderId="0" xfId="62" applyFont="1" applyFill="1" applyAlignment="1">
      <alignment horizontal="center" vertical="center"/>
      <protection/>
    </xf>
    <xf numFmtId="0" fontId="0" fillId="0" borderId="0" xfId="62" applyAlignment="1">
      <alignment horizontal="center" vertical="center"/>
      <protection/>
    </xf>
    <xf numFmtId="0" fontId="35" fillId="0" borderId="10" xfId="62" applyFont="1" applyFill="1" applyBorder="1" applyAlignment="1">
      <alignment horizontal="center" vertical="center"/>
      <protection/>
    </xf>
    <xf numFmtId="0" fontId="0" fillId="0" borderId="10" xfId="62" applyBorder="1">
      <alignment vertical="center"/>
      <protection/>
    </xf>
    <xf numFmtId="0" fontId="17" fillId="0" borderId="0" xfId="65" applyFont="1" applyAlignment="1">
      <alignment horizontal="left" vertical="center"/>
      <protection/>
    </xf>
    <xf numFmtId="0" fontId="17" fillId="0" borderId="0" xfId="65" applyFont="1" applyAlignment="1">
      <alignment vertical="center"/>
      <protection/>
    </xf>
    <xf numFmtId="0" fontId="20" fillId="0" borderId="0" xfId="65" applyFont="1" applyAlignment="1">
      <alignment horizontal="left" vertical="center"/>
      <protection/>
    </xf>
    <xf numFmtId="0" fontId="17" fillId="0" borderId="0" xfId="65" applyFont="1" applyAlignment="1">
      <alignment horizontal="justify" vertical="center"/>
      <protection/>
    </xf>
    <xf numFmtId="0" fontId="21" fillId="0" borderId="0" xfId="65" applyFont="1" applyAlignment="1">
      <alignment horizontal="justify" vertical="center"/>
      <protection/>
    </xf>
    <xf numFmtId="0" fontId="24" fillId="0" borderId="0" xfId="65" applyFont="1" applyAlignment="1">
      <alignment horizontal="centerContinuous" vertical="center"/>
      <protection/>
    </xf>
    <xf numFmtId="0" fontId="25" fillId="0" borderId="0" xfId="65" applyFont="1" applyAlignment="1">
      <alignment horizontal="centerContinuous" vertical="center"/>
      <protection/>
    </xf>
    <xf numFmtId="0" fontId="26" fillId="0" borderId="0" xfId="65" applyFont="1" applyAlignment="1">
      <alignment horizontal="centerContinuous" vertical="center"/>
      <protection/>
    </xf>
    <xf numFmtId="0" fontId="27" fillId="38" borderId="15" xfId="65" applyFont="1" applyFill="1" applyBorder="1" applyAlignment="1">
      <alignment horizontal="center" vertical="center"/>
      <protection/>
    </xf>
    <xf numFmtId="0" fontId="27" fillId="38" borderId="16" xfId="65" applyFont="1" applyFill="1" applyBorder="1" applyAlignment="1">
      <alignment horizontal="centerContinuous" vertical="center" wrapText="1"/>
      <protection/>
    </xf>
    <xf numFmtId="0" fontId="21" fillId="0" borderId="17" xfId="65" applyFont="1" applyBorder="1" applyAlignment="1">
      <alignment horizontal="center" vertical="center"/>
      <protection/>
    </xf>
    <xf numFmtId="0" fontId="21" fillId="0" borderId="16" xfId="65" applyFont="1" applyBorder="1" applyAlignment="1">
      <alignment horizontal="justify" vertical="center" wrapText="1"/>
      <protection/>
    </xf>
    <xf numFmtId="0" fontId="21" fillId="0" borderId="18" xfId="65" applyFont="1" applyBorder="1" applyAlignment="1">
      <alignment horizontal="center" vertical="center"/>
      <protection/>
    </xf>
    <xf numFmtId="0" fontId="27" fillId="0" borderId="14" xfId="65" applyFont="1" applyBorder="1" applyAlignment="1">
      <alignment horizontal="justify" vertical="center" wrapText="1"/>
      <protection/>
    </xf>
    <xf numFmtId="0" fontId="17" fillId="0" borderId="0" xfId="65" applyFont="1" applyBorder="1" applyAlignment="1">
      <alignment horizontal="center" vertical="center"/>
      <protection/>
    </xf>
    <xf numFmtId="0" fontId="27" fillId="0" borderId="0" xfId="65" applyFont="1" applyBorder="1" applyAlignment="1">
      <alignment horizontal="justify" vertical="center" wrapText="1"/>
      <protection/>
    </xf>
    <xf numFmtId="0" fontId="29" fillId="38" borderId="19" xfId="65" applyFont="1" applyFill="1" applyBorder="1" applyAlignment="1">
      <alignment horizontal="center" vertical="center"/>
      <protection/>
    </xf>
    <xf numFmtId="0" fontId="17" fillId="38" borderId="20" xfId="65" applyFont="1" applyFill="1" applyBorder="1" applyAlignment="1">
      <alignment horizontal="center" vertical="center"/>
      <protection/>
    </xf>
    <xf numFmtId="0" fontId="21" fillId="0" borderId="21" xfId="65" applyFont="1" applyBorder="1" applyAlignment="1">
      <alignment horizontal="center" vertical="center"/>
      <protection/>
    </xf>
    <xf numFmtId="0" fontId="27" fillId="0" borderId="22" xfId="65" applyFont="1" applyBorder="1" applyAlignment="1">
      <alignment horizontal="justify" vertical="center" wrapText="1"/>
      <protection/>
    </xf>
    <xf numFmtId="0" fontId="21" fillId="0" borderId="23" xfId="65" applyFont="1" applyBorder="1" applyAlignment="1">
      <alignment horizontal="center" vertical="center"/>
      <protection/>
    </xf>
    <xf numFmtId="0" fontId="17" fillId="0" borderId="22" xfId="65" applyFont="1" applyBorder="1" applyAlignment="1">
      <alignment vertical="center"/>
      <protection/>
    </xf>
    <xf numFmtId="0" fontId="17" fillId="0" borderId="24" xfId="65" applyFont="1" applyBorder="1" applyAlignment="1">
      <alignment vertical="center"/>
      <protection/>
    </xf>
    <xf numFmtId="0" fontId="21" fillId="0" borderId="18" xfId="65" applyFont="1" applyBorder="1" applyAlignment="1">
      <alignment horizontal="center" vertical="center" wrapText="1"/>
      <protection/>
    </xf>
    <xf numFmtId="0" fontId="17" fillId="0" borderId="14" xfId="65" applyFont="1" applyBorder="1" applyAlignment="1">
      <alignment vertical="center"/>
      <protection/>
    </xf>
    <xf numFmtId="0" fontId="17" fillId="0" borderId="25" xfId="65" applyFont="1" applyBorder="1" applyAlignment="1">
      <alignment horizontal="left" vertical="center" indent="1"/>
      <protection/>
    </xf>
    <xf numFmtId="0" fontId="21" fillId="0" borderId="26" xfId="65" applyFont="1" applyBorder="1" applyAlignment="1">
      <alignment horizontal="justify" vertical="center" wrapText="1"/>
      <protection/>
    </xf>
    <xf numFmtId="0" fontId="17" fillId="0" borderId="28" xfId="65" applyFont="1" applyBorder="1" applyAlignment="1">
      <alignment horizontal="left" vertical="center" indent="1"/>
      <protection/>
    </xf>
    <xf numFmtId="0" fontId="21" fillId="0" borderId="29" xfId="65" applyFont="1" applyBorder="1" applyAlignment="1">
      <alignment horizontal="justify" vertical="center" wrapText="1"/>
      <protection/>
    </xf>
    <xf numFmtId="0" fontId="29" fillId="38" borderId="31" xfId="65" applyFont="1" applyFill="1" applyBorder="1" applyAlignment="1">
      <alignment horizontal="left" vertical="center"/>
      <protection/>
    </xf>
    <xf numFmtId="0" fontId="21" fillId="38" borderId="32" xfId="65" applyFont="1" applyFill="1" applyBorder="1" applyAlignment="1">
      <alignment horizontal="justify" vertical="center"/>
      <protection/>
    </xf>
    <xf numFmtId="0" fontId="17" fillId="0" borderId="21" xfId="65" applyFont="1" applyBorder="1" applyAlignment="1">
      <alignment horizontal="left" vertical="center" indent="2"/>
      <protection/>
    </xf>
    <xf numFmtId="0" fontId="27" fillId="0" borderId="24" xfId="65" applyFont="1" applyBorder="1" applyAlignment="1">
      <alignment horizontal="justify" vertical="center" wrapText="1"/>
      <protection/>
    </xf>
    <xf numFmtId="0" fontId="17" fillId="0" borderId="23" xfId="65" applyFont="1" applyBorder="1" applyAlignment="1">
      <alignment horizontal="left" vertical="center" indent="2"/>
      <protection/>
    </xf>
    <xf numFmtId="0" fontId="17" fillId="0" borderId="18" xfId="65" applyFont="1" applyBorder="1" applyAlignment="1">
      <alignment horizontal="left" vertical="center" indent="2"/>
      <protection/>
    </xf>
    <xf numFmtId="0" fontId="14" fillId="36" borderId="13" xfId="0" applyFont="1" applyFill="1" applyBorder="1" applyAlignment="1">
      <alignment vertical="top" wrapText="1"/>
    </xf>
    <xf numFmtId="0" fontId="14" fillId="36" borderId="33" xfId="0" applyFont="1" applyFill="1" applyBorder="1" applyAlignment="1">
      <alignment vertical="top" wrapText="1"/>
    </xf>
    <xf numFmtId="0" fontId="14" fillId="36" borderId="11" xfId="0" applyFont="1" applyFill="1" applyBorder="1" applyAlignment="1">
      <alignment vertical="top" wrapText="1"/>
    </xf>
    <xf numFmtId="0" fontId="0" fillId="0" borderId="10" xfId="0" applyFill="1" applyBorder="1" applyAlignment="1">
      <alignment vertical="center"/>
    </xf>
    <xf numFmtId="0" fontId="0" fillId="35" borderId="10" xfId="0" applyFont="1" applyFill="1" applyBorder="1" applyAlignment="1">
      <alignment horizontal="center" vertical="center" wrapText="1"/>
    </xf>
    <xf numFmtId="0" fontId="73" fillId="33" borderId="33" xfId="0" applyFont="1" applyFill="1" applyBorder="1" applyAlignment="1">
      <alignment vertical="top" wrapText="1"/>
    </xf>
    <xf numFmtId="0" fontId="21" fillId="0" borderId="16" xfId="64" applyFont="1" applyBorder="1" applyAlignment="1" applyProtection="1">
      <alignment horizontal="justify" vertical="center" wrapText="1"/>
      <protection hidden="1"/>
    </xf>
    <xf numFmtId="49" fontId="17" fillId="34" borderId="10" xfId="0" applyNumberFormat="1" applyFont="1" applyFill="1" applyBorder="1" applyAlignment="1">
      <alignment horizontal="center" vertical="center" wrapText="1"/>
    </xf>
    <xf numFmtId="0" fontId="17" fillId="40" borderId="10" xfId="0" applyFont="1" applyFill="1" applyBorder="1" applyAlignment="1">
      <alignment horizontal="left" vertical="center" wrapText="1"/>
    </xf>
    <xf numFmtId="0" fontId="17" fillId="41" borderId="10" xfId="0" applyFont="1" applyFill="1" applyBorder="1" applyAlignment="1">
      <alignment horizontal="left" vertical="center" wrapText="1"/>
    </xf>
    <xf numFmtId="0" fontId="17" fillId="0" borderId="10" xfId="0" applyFont="1" applyBorder="1" applyAlignment="1">
      <alignment horizontal="left" vertical="center" wrapText="1"/>
    </xf>
    <xf numFmtId="0" fontId="17" fillId="40" borderId="10" xfId="0" applyFont="1" applyFill="1" applyBorder="1" applyAlignment="1">
      <alignment horizontal="center" vertical="center" wrapText="1"/>
    </xf>
    <xf numFmtId="0" fontId="17" fillId="41" borderId="10" xfId="0" applyFont="1" applyFill="1" applyBorder="1" applyAlignment="1">
      <alignment horizontal="center" vertical="center" wrapText="1"/>
    </xf>
    <xf numFmtId="0" fontId="17" fillId="0" borderId="10" xfId="0" applyFont="1" applyBorder="1" applyAlignment="1">
      <alignment horizontal="center" vertical="center" wrapText="1"/>
    </xf>
    <xf numFmtId="180" fontId="17" fillId="33" borderId="10" xfId="0" applyNumberFormat="1" applyFont="1" applyFill="1" applyBorder="1" applyAlignment="1">
      <alignment horizontal="center" vertical="center" wrapText="1"/>
    </xf>
    <xf numFmtId="0" fontId="17" fillId="33" borderId="10" xfId="0" applyFont="1" applyFill="1" applyBorder="1" applyAlignment="1">
      <alignment horizontal="center" vertical="center" wrapText="1"/>
    </xf>
    <xf numFmtId="181" fontId="17" fillId="33" borderId="10" xfId="70" applyNumberFormat="1" applyFont="1" applyFill="1" applyBorder="1" applyAlignment="1">
      <alignment horizontal="center" vertical="center" wrapText="1"/>
      <protection/>
    </xf>
    <xf numFmtId="181" fontId="74" fillId="33" borderId="10" xfId="70" applyNumberFormat="1" applyFont="1" applyFill="1" applyBorder="1" applyAlignment="1">
      <alignment horizontal="center" vertical="center" wrapText="1"/>
      <protection/>
    </xf>
    <xf numFmtId="0" fontId="75" fillId="34" borderId="10" xfId="66" applyFont="1" applyFill="1" applyBorder="1" applyAlignment="1">
      <alignment horizontal="center" vertical="center" wrapText="1"/>
      <protection/>
    </xf>
    <xf numFmtId="180" fontId="75" fillId="34" borderId="10" xfId="66" applyNumberFormat="1" applyFont="1" applyFill="1" applyBorder="1" applyAlignment="1">
      <alignment horizontal="center" vertical="center" wrapText="1"/>
      <protection/>
    </xf>
    <xf numFmtId="49" fontId="75" fillId="34" borderId="10" xfId="66" applyNumberFormat="1" applyFont="1" applyFill="1" applyBorder="1" applyAlignment="1">
      <alignment horizontal="center" vertical="center" wrapText="1"/>
      <protection/>
    </xf>
    <xf numFmtId="0" fontId="75" fillId="42" borderId="10" xfId="66" applyFont="1" applyFill="1" applyBorder="1" applyAlignment="1">
      <alignment horizontal="center" vertical="center" wrapText="1"/>
      <protection/>
    </xf>
    <xf numFmtId="0" fontId="75" fillId="41" borderId="10" xfId="66" applyFont="1" applyFill="1" applyBorder="1" applyAlignment="1">
      <alignment horizontal="center" vertical="center" wrapText="1"/>
      <protection/>
    </xf>
    <xf numFmtId="0" fontId="75" fillId="41" borderId="10" xfId="66" applyFont="1" applyFill="1" applyBorder="1" applyAlignment="1">
      <alignment vertical="center" wrapText="1"/>
      <protection/>
    </xf>
    <xf numFmtId="0" fontId="75" fillId="43" borderId="10" xfId="66" applyFont="1" applyFill="1" applyBorder="1" applyAlignment="1">
      <alignment horizontal="center" vertical="center" wrapText="1"/>
      <protection/>
    </xf>
    <xf numFmtId="0" fontId="75" fillId="39" borderId="10" xfId="66" applyFont="1" applyFill="1" applyBorder="1" applyAlignment="1">
      <alignment horizontal="center" vertical="center" wrapText="1"/>
      <protection/>
    </xf>
    <xf numFmtId="0" fontId="75" fillId="44" borderId="10" xfId="66" applyFont="1" applyFill="1" applyBorder="1" applyAlignment="1">
      <alignment horizontal="center" vertical="center" wrapText="1"/>
      <protection/>
    </xf>
    <xf numFmtId="0" fontId="75" fillId="45" borderId="10" xfId="66" applyFont="1" applyFill="1" applyBorder="1" applyAlignment="1">
      <alignment horizontal="center" vertical="center" wrapText="1"/>
      <protection/>
    </xf>
    <xf numFmtId="0" fontId="75" fillId="45" borderId="10" xfId="66" applyFont="1" applyFill="1" applyBorder="1" applyAlignment="1">
      <alignment vertical="center" wrapText="1"/>
      <protection/>
    </xf>
    <xf numFmtId="49" fontId="75" fillId="33" borderId="10" xfId="66" applyNumberFormat="1" applyFont="1" applyFill="1" applyBorder="1" applyAlignment="1">
      <alignment vertical="center" wrapText="1" shrinkToFit="1"/>
      <protection/>
    </xf>
    <xf numFmtId="0" fontId="0" fillId="34" borderId="10" xfId="67" applyFont="1" applyFill="1" applyBorder="1" applyAlignment="1">
      <alignment horizontal="center" vertical="center" wrapText="1"/>
      <protection/>
    </xf>
    <xf numFmtId="0" fontId="0" fillId="34" borderId="34" xfId="67" applyFont="1" applyFill="1" applyBorder="1" applyAlignment="1">
      <alignment horizontal="center" vertical="center" wrapText="1"/>
      <protection/>
    </xf>
    <xf numFmtId="0" fontId="0" fillId="46" borderId="10" xfId="67" applyFont="1" applyFill="1" applyBorder="1" applyAlignment="1">
      <alignment horizontal="center" vertical="center" wrapText="1"/>
      <protection/>
    </xf>
    <xf numFmtId="0" fontId="0" fillId="0" borderId="10" xfId="0" applyFill="1" applyBorder="1" applyAlignment="1">
      <alignment horizontal="left" vertical="center"/>
    </xf>
    <xf numFmtId="0" fontId="0" fillId="0" borderId="13" xfId="0" applyFill="1" applyBorder="1" applyAlignment="1">
      <alignment horizontal="center" vertical="center"/>
    </xf>
    <xf numFmtId="49" fontId="0" fillId="0" borderId="10" xfId="0" applyNumberFormat="1" applyFill="1" applyBorder="1" applyAlignment="1">
      <alignment horizontal="left"/>
    </xf>
    <xf numFmtId="0" fontId="17" fillId="0" borderId="35" xfId="64" applyFont="1" applyBorder="1" applyAlignment="1">
      <alignment horizontal="left" vertical="center" indent="1"/>
      <protection/>
    </xf>
    <xf numFmtId="0" fontId="17" fillId="0" borderId="36" xfId="64" applyFont="1" applyBorder="1" applyAlignment="1">
      <alignment horizontal="left" vertical="center" indent="1"/>
      <protection/>
    </xf>
    <xf numFmtId="0" fontId="21" fillId="0" borderId="37" xfId="64" applyFont="1" applyBorder="1" applyAlignment="1">
      <alignment horizontal="justify" vertical="center" wrapText="1"/>
      <protection/>
    </xf>
    <xf numFmtId="0" fontId="76" fillId="0" borderId="0" xfId="0" applyFont="1" applyFill="1" applyAlignment="1">
      <alignment/>
    </xf>
    <xf numFmtId="0" fontId="76" fillId="39" borderId="0" xfId="0" applyFont="1" applyFill="1" applyAlignment="1">
      <alignment/>
    </xf>
    <xf numFmtId="176" fontId="76" fillId="39" borderId="0" xfId="0" applyNumberFormat="1" applyFont="1" applyFill="1" applyAlignment="1">
      <alignment/>
    </xf>
    <xf numFmtId="0" fontId="6" fillId="0" borderId="10" xfId="0" applyNumberFormat="1" applyFont="1" applyFill="1" applyBorder="1" applyAlignment="1">
      <alignment horizontal="center" vertical="center" wrapText="1"/>
    </xf>
    <xf numFmtId="0" fontId="0" fillId="0" borderId="0" xfId="0" applyFont="1" applyFill="1" applyAlignment="1">
      <alignment/>
    </xf>
    <xf numFmtId="176" fontId="0" fillId="0" borderId="0" xfId="0" applyNumberFormat="1" applyFont="1" applyFill="1" applyAlignment="1">
      <alignment/>
    </xf>
    <xf numFmtId="49" fontId="6" fillId="0" borderId="10" xfId="0" applyNumberFormat="1" applyFont="1" applyBorder="1" applyAlignment="1">
      <alignment horizontal="center" vertical="center"/>
    </xf>
    <xf numFmtId="0" fontId="0" fillId="0" borderId="0" xfId="0" applyFont="1" applyFill="1" applyAlignment="1" quotePrefix="1">
      <alignment horizontal="right"/>
    </xf>
    <xf numFmtId="0" fontId="77" fillId="36" borderId="33" xfId="0" applyFont="1" applyFill="1" applyBorder="1" applyAlignment="1">
      <alignment vertical="top" wrapText="1"/>
    </xf>
    <xf numFmtId="0" fontId="0" fillId="0" borderId="10" xfId="62" applyFont="1" applyBorder="1" applyAlignment="1">
      <alignment horizontal="center" vertical="center"/>
      <protection/>
    </xf>
    <xf numFmtId="0" fontId="78" fillId="0" borderId="10" xfId="62" applyFont="1" applyBorder="1" applyAlignment="1">
      <alignment horizontal="center" vertical="center"/>
      <protection/>
    </xf>
    <xf numFmtId="49" fontId="0" fillId="0" borderId="0" xfId="0" applyNumberFormat="1" applyAlignment="1">
      <alignment/>
    </xf>
    <xf numFmtId="0" fontId="0" fillId="47" borderId="10" xfId="0" applyFill="1" applyBorder="1" applyAlignment="1">
      <alignment/>
    </xf>
    <xf numFmtId="57" fontId="0" fillId="0" borderId="10" xfId="0" applyNumberFormat="1" applyFill="1" applyBorder="1" applyAlignment="1">
      <alignment horizontal="center"/>
    </xf>
    <xf numFmtId="0" fontId="0" fillId="47" borderId="10" xfId="0" applyFill="1" applyBorder="1" applyAlignment="1">
      <alignment horizontal="center"/>
    </xf>
    <xf numFmtId="57" fontId="0" fillId="0" borderId="0" xfId="0" applyNumberFormat="1" applyAlignment="1">
      <alignment/>
    </xf>
    <xf numFmtId="49" fontId="0" fillId="0" borderId="0" xfId="0" applyNumberFormat="1" applyAlignment="1">
      <alignment horizontal="center"/>
    </xf>
    <xf numFmtId="0" fontId="0" fillId="0" borderId="0" xfId="0" applyAlignment="1">
      <alignment horizontal="center"/>
    </xf>
    <xf numFmtId="0" fontId="0" fillId="0" borderId="0"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37" fillId="0" borderId="0" xfId="0" applyFont="1"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10" xfId="62" applyFont="1" applyBorder="1">
      <alignment vertical="center"/>
      <protection/>
    </xf>
    <xf numFmtId="49" fontId="8" fillId="33" borderId="13" xfId="0" applyNumberFormat="1" applyFont="1" applyFill="1" applyBorder="1" applyAlignment="1">
      <alignment horizontal="left" vertical="center" wrapText="1"/>
    </xf>
    <xf numFmtId="49" fontId="8" fillId="33" borderId="33" xfId="0" applyNumberFormat="1" applyFont="1" applyFill="1" applyBorder="1" applyAlignment="1">
      <alignment horizontal="left" vertical="center" wrapText="1"/>
    </xf>
    <xf numFmtId="49" fontId="8" fillId="33" borderId="11" xfId="0" applyNumberFormat="1" applyFont="1" applyFill="1" applyBorder="1" applyAlignment="1">
      <alignment horizontal="left" vertical="center" wrapText="1"/>
    </xf>
    <xf numFmtId="49" fontId="73" fillId="33" borderId="13" xfId="0" applyNumberFormat="1" applyFont="1" applyFill="1" applyBorder="1" applyAlignment="1">
      <alignment horizontal="left" vertical="center" wrapText="1"/>
    </xf>
    <xf numFmtId="49" fontId="73" fillId="33" borderId="33" xfId="0" applyNumberFormat="1" applyFont="1" applyFill="1" applyBorder="1" applyAlignment="1">
      <alignment horizontal="left" vertical="center" wrapText="1"/>
    </xf>
    <xf numFmtId="49" fontId="73" fillId="33" borderId="11" xfId="0" applyNumberFormat="1" applyFont="1" applyFill="1" applyBorder="1" applyAlignment="1">
      <alignment horizontal="left" vertical="center" wrapText="1"/>
    </xf>
    <xf numFmtId="0" fontId="0" fillId="0" borderId="10" xfId="0" applyFill="1" applyBorder="1" applyAlignment="1">
      <alignment horizontal="center" vertical="center"/>
    </xf>
    <xf numFmtId="0" fontId="0" fillId="0" borderId="13" xfId="0" applyBorder="1" applyAlignment="1">
      <alignment horizontal="left" vertical="top" wrapText="1"/>
    </xf>
    <xf numFmtId="0" fontId="0" fillId="0" borderId="33" xfId="0" applyBorder="1" applyAlignment="1">
      <alignment horizontal="left" vertical="top" wrapText="1"/>
    </xf>
    <xf numFmtId="0" fontId="0" fillId="0" borderId="11" xfId="0" applyBorder="1" applyAlignment="1">
      <alignment horizontal="left" vertical="top" wrapText="1"/>
    </xf>
    <xf numFmtId="0" fontId="14" fillId="36" borderId="13" xfId="0" applyFont="1" applyFill="1" applyBorder="1" applyAlignment="1">
      <alignment horizontal="left" vertical="center" wrapText="1"/>
    </xf>
    <xf numFmtId="0" fontId="14" fillId="36" borderId="33" xfId="0" applyFont="1" applyFill="1" applyBorder="1" applyAlignment="1">
      <alignment horizontal="left" vertical="center" wrapText="1"/>
    </xf>
    <xf numFmtId="0" fontId="14" fillId="36" borderId="11" xfId="0" applyFont="1" applyFill="1" applyBorder="1" applyAlignment="1">
      <alignment horizontal="left" vertical="center" wrapText="1"/>
    </xf>
    <xf numFmtId="0" fontId="0" fillId="35" borderId="13" xfId="0" applyFill="1" applyBorder="1" applyAlignment="1">
      <alignment horizontal="center" vertical="center" wrapText="1"/>
    </xf>
    <xf numFmtId="0" fontId="0" fillId="35" borderId="34" xfId="0" applyFill="1" applyBorder="1" applyAlignment="1">
      <alignment horizontal="center" vertical="center" wrapText="1"/>
    </xf>
    <xf numFmtId="0" fontId="0" fillId="35" borderId="46" xfId="0" applyFill="1" applyBorder="1" applyAlignment="1">
      <alignment horizontal="center" vertical="center" wrapText="1"/>
    </xf>
    <xf numFmtId="0" fontId="0" fillId="35" borderId="12" xfId="0" applyFill="1" applyBorder="1" applyAlignment="1">
      <alignment horizontal="center" vertical="center" wrapText="1"/>
    </xf>
    <xf numFmtId="0" fontId="14" fillId="33" borderId="10" xfId="0" applyFont="1" applyFill="1" applyBorder="1" applyAlignment="1">
      <alignment horizontal="left" vertical="top" wrapText="1"/>
    </xf>
    <xf numFmtId="0" fontId="28" fillId="38" borderId="47" xfId="64" applyFont="1" applyFill="1" applyBorder="1" applyAlignment="1">
      <alignment horizontal="center" vertical="center"/>
      <protection/>
    </xf>
    <xf numFmtId="0" fontId="17" fillId="0" borderId="48" xfId="64" applyFont="1" applyBorder="1" applyAlignment="1">
      <alignment horizontal="center" vertical="center"/>
      <protection/>
    </xf>
    <xf numFmtId="0" fontId="27" fillId="38" borderId="49" xfId="64" applyFont="1" applyFill="1" applyBorder="1" applyAlignment="1">
      <alignment horizontal="center" vertical="center" wrapText="1"/>
      <protection/>
    </xf>
    <xf numFmtId="0" fontId="21" fillId="0" borderId="50" xfId="64" applyFont="1" applyBorder="1" applyAlignment="1">
      <alignment horizontal="center" vertical="center"/>
      <protection/>
    </xf>
    <xf numFmtId="0" fontId="21" fillId="0" borderId="51" xfId="64" applyFont="1" applyBorder="1" applyAlignment="1">
      <alignment horizontal="center" vertical="center"/>
      <protection/>
    </xf>
    <xf numFmtId="0" fontId="21" fillId="0" borderId="52" xfId="64" applyFont="1" applyBorder="1" applyAlignment="1">
      <alignment horizontal="center" vertical="center"/>
      <protection/>
    </xf>
    <xf numFmtId="176" fontId="31" fillId="38" borderId="27" xfId="64" applyNumberFormat="1" applyFont="1" applyFill="1" applyBorder="1" applyAlignment="1">
      <alignment horizontal="center" vertical="center" wrapText="1"/>
      <protection/>
    </xf>
    <xf numFmtId="0" fontId="17" fillId="0" borderId="53" xfId="64" applyFont="1" applyBorder="1" applyAlignment="1">
      <alignment horizontal="center" vertical="center" wrapText="1"/>
      <protection/>
    </xf>
    <xf numFmtId="0" fontId="18" fillId="0" borderId="0" xfId="64" applyFont="1" applyAlignment="1">
      <alignment horizontal="right" vertical="center"/>
      <protection/>
    </xf>
    <xf numFmtId="0" fontId="19" fillId="0" borderId="0" xfId="64" applyFont="1" applyAlignment="1">
      <alignment horizontal="right" vertical="center"/>
      <protection/>
    </xf>
    <xf numFmtId="0" fontId="17" fillId="0" borderId="0" xfId="64" applyFont="1" applyAlignment="1">
      <alignment horizontal="left" vertical="center"/>
      <protection/>
    </xf>
    <xf numFmtId="0" fontId="22" fillId="0" borderId="0" xfId="64" applyFont="1" applyAlignment="1">
      <alignment horizontal="left" vertical="center" wrapText="1"/>
      <protection/>
    </xf>
    <xf numFmtId="0" fontId="27" fillId="38" borderId="31" xfId="64" applyFont="1" applyFill="1" applyBorder="1" applyAlignment="1">
      <alignment horizontal="center" vertical="center"/>
      <protection/>
    </xf>
    <xf numFmtId="0" fontId="17" fillId="0" borderId="32" xfId="64" applyFont="1" applyBorder="1" applyAlignment="1">
      <alignment horizontal="center" vertical="center"/>
      <protection/>
    </xf>
    <xf numFmtId="0" fontId="28" fillId="38" borderId="47" xfId="65" applyFont="1" applyFill="1" applyBorder="1" applyAlignment="1">
      <alignment horizontal="center" vertical="center"/>
      <protection/>
    </xf>
    <xf numFmtId="0" fontId="17" fillId="0" borderId="48" xfId="65" applyFont="1" applyBorder="1" applyAlignment="1">
      <alignment horizontal="center" vertical="center"/>
      <protection/>
    </xf>
    <xf numFmtId="0" fontId="27" fillId="38" borderId="49" xfId="65" applyFont="1" applyFill="1" applyBorder="1" applyAlignment="1">
      <alignment horizontal="center" vertical="center" wrapText="1"/>
      <protection/>
    </xf>
    <xf numFmtId="0" fontId="21" fillId="0" borderId="50" xfId="65" applyFont="1" applyBorder="1" applyAlignment="1">
      <alignment horizontal="center" vertical="center"/>
      <protection/>
    </xf>
    <xf numFmtId="0" fontId="21" fillId="0" borderId="51" xfId="65" applyFont="1" applyBorder="1" applyAlignment="1">
      <alignment horizontal="center" vertical="center"/>
      <protection/>
    </xf>
    <xf numFmtId="0" fontId="21" fillId="0" borderId="52" xfId="65" applyFont="1" applyBorder="1" applyAlignment="1">
      <alignment horizontal="center" vertical="center"/>
      <protection/>
    </xf>
    <xf numFmtId="176" fontId="31" fillId="38" borderId="27" xfId="65" applyNumberFormat="1" applyFont="1" applyFill="1" applyBorder="1" applyAlignment="1">
      <alignment horizontal="center" vertical="center" wrapText="1"/>
      <protection/>
    </xf>
    <xf numFmtId="0" fontId="17" fillId="0" borderId="53" xfId="65" applyFont="1" applyBorder="1" applyAlignment="1">
      <alignment horizontal="center" vertical="center" wrapText="1"/>
      <protection/>
    </xf>
    <xf numFmtId="0" fontId="18" fillId="0" borderId="0" xfId="65" applyFont="1" applyAlignment="1">
      <alignment horizontal="right" vertical="center"/>
      <protection/>
    </xf>
    <xf numFmtId="0" fontId="19" fillId="0" borderId="0" xfId="65" applyFont="1" applyAlignment="1">
      <alignment horizontal="right" vertical="center"/>
      <protection/>
    </xf>
    <xf numFmtId="0" fontId="17" fillId="0" borderId="0" xfId="65" applyFont="1" applyAlignment="1">
      <alignment horizontal="left" vertical="center"/>
      <protection/>
    </xf>
    <xf numFmtId="0" fontId="22" fillId="0" borderId="0" xfId="65" applyFont="1" applyAlignment="1">
      <alignment horizontal="left" vertical="center" wrapText="1"/>
      <protection/>
    </xf>
    <xf numFmtId="0" fontId="27" fillId="38" borderId="31" xfId="65" applyFont="1" applyFill="1" applyBorder="1" applyAlignment="1">
      <alignment horizontal="center" vertical="center"/>
      <protection/>
    </xf>
    <xf numFmtId="0" fontId="17" fillId="0" borderId="32" xfId="65" applyFont="1" applyBorder="1" applyAlignment="1">
      <alignment horizontal="center" vertical="center"/>
      <protection/>
    </xf>
    <xf numFmtId="0" fontId="17" fillId="0" borderId="54" xfId="64" applyFont="1" applyBorder="1" applyAlignment="1">
      <alignment horizontal="center" vertical="center"/>
      <protection/>
    </xf>
    <xf numFmtId="0" fontId="0" fillId="0" borderId="10" xfId="62" applyBorder="1" applyAlignment="1">
      <alignment horizontal="left" vertical="center"/>
      <protection/>
    </xf>
    <xf numFmtId="0" fontId="0" fillId="0" borderId="38" xfId="62" applyBorder="1" applyAlignment="1">
      <alignment horizontal="left" vertical="center"/>
      <protection/>
    </xf>
    <xf numFmtId="0" fontId="0" fillId="0" borderId="40" xfId="62" applyBorder="1" applyAlignment="1">
      <alignment horizontal="lef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標準_01 受付簿（特区第6回、地域再生第2回）" xfId="67"/>
    <cellStyle name="標準_1002" xfId="68"/>
    <cellStyle name="標準_とりまとめ表（H15.04.16）" xfId="69"/>
    <cellStyle name="標準_第1次認定５７（分野別）0418修正" xfId="70"/>
    <cellStyle name="良い" xfId="71"/>
  </cellStyles>
  <dxfs count="27">
    <dxf>
      <fill>
        <patternFill>
          <bgColor indexed="13"/>
        </patternFill>
      </fill>
    </dxf>
    <dxf>
      <fill>
        <patternFill>
          <bgColor indexed="13"/>
        </patternFill>
      </fill>
    </dxf>
    <dxf>
      <fill>
        <patternFill>
          <bgColor indexed="13"/>
        </patternFill>
      </fill>
    </dxf>
    <dxf>
      <fill>
        <patternFill>
          <bgColor indexed="1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5</xdr:row>
      <xdr:rowOff>104775</xdr:rowOff>
    </xdr:from>
    <xdr:to>
      <xdr:col>3</xdr:col>
      <xdr:colOff>876300</xdr:colOff>
      <xdr:row>5</xdr:row>
      <xdr:rowOff>352425</xdr:rowOff>
    </xdr:to>
    <xdr:sp>
      <xdr:nvSpPr>
        <xdr:cNvPr id="1" name="円/楕円 1"/>
        <xdr:cNvSpPr>
          <a:spLocks/>
        </xdr:cNvSpPr>
      </xdr:nvSpPr>
      <xdr:spPr>
        <a:xfrm>
          <a:off x="3219450" y="1609725"/>
          <a:ext cx="800100" cy="2476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12</xdr:row>
      <xdr:rowOff>161925</xdr:rowOff>
    </xdr:from>
    <xdr:to>
      <xdr:col>3</xdr:col>
      <xdr:colOff>895350</xdr:colOff>
      <xdr:row>12</xdr:row>
      <xdr:rowOff>409575</xdr:rowOff>
    </xdr:to>
    <xdr:sp>
      <xdr:nvSpPr>
        <xdr:cNvPr id="2" name="円/楕円 2"/>
        <xdr:cNvSpPr>
          <a:spLocks/>
        </xdr:cNvSpPr>
      </xdr:nvSpPr>
      <xdr:spPr>
        <a:xfrm>
          <a:off x="3238500" y="4133850"/>
          <a:ext cx="800100" cy="2476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742950</xdr:colOff>
      <xdr:row>4</xdr:row>
      <xdr:rowOff>28575</xdr:rowOff>
    </xdr:from>
    <xdr:to>
      <xdr:col>14</xdr:col>
      <xdr:colOff>400050</xdr:colOff>
      <xdr:row>6</xdr:row>
      <xdr:rowOff>190500</xdr:rowOff>
    </xdr:to>
    <xdr:sp>
      <xdr:nvSpPr>
        <xdr:cNvPr id="1" name="AutoShape 2"/>
        <xdr:cNvSpPr>
          <a:spLocks/>
        </xdr:cNvSpPr>
      </xdr:nvSpPr>
      <xdr:spPr>
        <a:xfrm>
          <a:off x="7810500" y="1076325"/>
          <a:ext cx="6686550" cy="561975"/>
        </a:xfrm>
        <a:prstGeom prst="horizontalScroll">
          <a:avLst/>
        </a:prstGeom>
        <a:solidFill>
          <a:srgbClr val="FFFF00"/>
        </a:solidFill>
        <a:ln w="9525"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記入例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3009900</xdr:colOff>
      <xdr:row>0</xdr:row>
      <xdr:rowOff>142875</xdr:rowOff>
    </xdr:from>
    <xdr:ext cx="3257550" cy="638175"/>
    <xdr:sp>
      <xdr:nvSpPr>
        <xdr:cNvPr id="1" name="AutoShape 1"/>
        <xdr:cNvSpPr>
          <a:spLocks/>
        </xdr:cNvSpPr>
      </xdr:nvSpPr>
      <xdr:spPr>
        <a:xfrm>
          <a:off x="7248525" y="142875"/>
          <a:ext cx="3257550" cy="638175"/>
        </a:xfrm>
        <a:prstGeom prst="wedgeRoundRectCallout">
          <a:avLst>
            <a:gd name="adj1" fmla="val -8453"/>
            <a:gd name="adj2" fmla="val 118837"/>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・対象路線や施設を追加する場合は「３」となります。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・何の変更のない支援措置は「４」となります。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Y199"/>
  <sheetViews>
    <sheetView tabSelected="1" zoomScalePageLayoutView="0" workbookViewId="0" topLeftCell="A1">
      <selection activeCell="B7" sqref="B7"/>
    </sheetView>
  </sheetViews>
  <sheetFormatPr defaultColWidth="9.00390625" defaultRowHeight="13.5"/>
  <cols>
    <col min="1" max="1" width="31.00390625" style="0" customWidth="1"/>
    <col min="2" max="2" width="31.75390625" style="23" customWidth="1"/>
    <col min="3" max="3" width="93.50390625" style="0" customWidth="1"/>
    <col min="4" max="13" width="9.00390625" style="23" customWidth="1"/>
    <col min="14" max="14" width="15.00390625" style="23" bestFit="1" customWidth="1"/>
    <col min="15" max="51" width="9.00390625" style="23" customWidth="1"/>
  </cols>
  <sheetData>
    <row r="1" spans="1:32" ht="40.5">
      <c r="A1" s="30" t="s">
        <v>211</v>
      </c>
      <c r="B1" s="34"/>
      <c r="C1" s="47" t="s">
        <v>364</v>
      </c>
      <c r="D1" s="23">
        <v>1</v>
      </c>
      <c r="E1" s="23">
        <v>2</v>
      </c>
      <c r="F1" s="23">
        <v>3</v>
      </c>
      <c r="G1" s="67"/>
      <c r="H1" s="67">
        <f>IF(ISBLANK(I3),"",IF(ISBLANK(H3),"未入力注意",""))</f>
      </c>
      <c r="I1" s="67"/>
      <c r="K1" s="67"/>
      <c r="L1" s="67"/>
      <c r="M1" s="67"/>
      <c r="N1" s="67"/>
      <c r="O1" s="67"/>
      <c r="P1" s="67"/>
      <c r="Q1" s="67"/>
      <c r="R1" s="68"/>
      <c r="S1" s="69"/>
      <c r="T1" s="69"/>
      <c r="U1" s="69"/>
      <c r="V1" s="69"/>
      <c r="W1" s="69"/>
      <c r="X1" s="69"/>
      <c r="Y1" s="69"/>
      <c r="Z1" s="69"/>
      <c r="AA1" s="69"/>
      <c r="AB1" s="69"/>
      <c r="AC1" s="69"/>
      <c r="AD1" s="69"/>
      <c r="AE1" s="69"/>
      <c r="AF1" s="69"/>
    </row>
    <row r="2" spans="1:32" ht="54">
      <c r="A2" s="30" t="str">
        <f>IF((B1=1)*(E3&lt;&gt;""),"注意！特区のみならばここは空欄です","地域再生")</f>
        <v>地域再生</v>
      </c>
      <c r="B2" s="77"/>
      <c r="C2" s="47" t="s">
        <v>365</v>
      </c>
      <c r="D2" s="23">
        <v>0</v>
      </c>
      <c r="E2" s="23">
        <v>1</v>
      </c>
      <c r="F2" s="23">
        <v>2</v>
      </c>
      <c r="G2" s="69">
        <v>3</v>
      </c>
      <c r="H2" s="69"/>
      <c r="I2" s="67"/>
      <c r="J2" s="69"/>
      <c r="K2" s="69"/>
      <c r="L2" s="69"/>
      <c r="M2" s="69"/>
      <c r="N2" s="69"/>
      <c r="O2" s="69"/>
      <c r="P2" s="69"/>
      <c r="Q2" s="69"/>
      <c r="R2" s="69"/>
      <c r="S2" s="69"/>
      <c r="T2" s="69"/>
      <c r="U2" s="69"/>
      <c r="V2" s="69"/>
      <c r="W2" s="69"/>
      <c r="X2" s="69"/>
      <c r="Y2" s="69"/>
      <c r="Z2" s="69"/>
      <c r="AA2" s="69"/>
      <c r="AB2" s="69"/>
      <c r="AC2" s="69"/>
      <c r="AD2" s="69"/>
      <c r="AE2" s="69"/>
      <c r="AF2" s="69"/>
    </row>
    <row r="3" spans="1:51" ht="13.5">
      <c r="A3" s="30" t="s">
        <v>375</v>
      </c>
      <c r="B3" s="34"/>
      <c r="C3" s="47" t="s">
        <v>236</v>
      </c>
      <c r="D3" s="23">
        <v>1</v>
      </c>
      <c r="E3" s="23">
        <v>2</v>
      </c>
      <c r="F3" s="23">
        <v>3</v>
      </c>
      <c r="G3" s="23">
        <v>4</v>
      </c>
      <c r="H3" s="23">
        <v>5</v>
      </c>
      <c r="I3" s="23">
        <v>6</v>
      </c>
      <c r="J3" s="23">
        <v>7</v>
      </c>
      <c r="K3" s="23">
        <v>8</v>
      </c>
      <c r="L3" s="23">
        <v>9</v>
      </c>
      <c r="M3" s="23">
        <v>10</v>
      </c>
      <c r="N3" s="23">
        <v>11</v>
      </c>
      <c r="O3" s="23">
        <v>12</v>
      </c>
      <c r="P3" s="23">
        <v>13</v>
      </c>
      <c r="Q3" s="23">
        <v>14</v>
      </c>
      <c r="R3" s="23">
        <v>15</v>
      </c>
      <c r="S3" s="23">
        <v>16</v>
      </c>
      <c r="T3" s="23">
        <v>17</v>
      </c>
      <c r="U3" s="23">
        <v>18</v>
      </c>
      <c r="V3" s="23">
        <v>19</v>
      </c>
      <c r="W3" s="23">
        <v>20</v>
      </c>
      <c r="X3" s="23">
        <v>21</v>
      </c>
      <c r="Y3" s="23">
        <v>22</v>
      </c>
      <c r="Z3" s="23">
        <v>23</v>
      </c>
      <c r="AA3" s="23">
        <v>24</v>
      </c>
      <c r="AB3" s="23">
        <v>25</v>
      </c>
      <c r="AC3" s="23">
        <v>26</v>
      </c>
      <c r="AD3" s="23">
        <v>27</v>
      </c>
      <c r="AE3" s="23">
        <v>28</v>
      </c>
      <c r="AF3" s="23">
        <v>29</v>
      </c>
      <c r="AG3" s="23">
        <v>30</v>
      </c>
      <c r="AH3" s="23">
        <v>31</v>
      </c>
      <c r="AI3" s="23">
        <v>32</v>
      </c>
      <c r="AJ3" s="23">
        <v>33</v>
      </c>
      <c r="AK3" s="23">
        <v>34</v>
      </c>
      <c r="AL3" s="23">
        <v>35</v>
      </c>
      <c r="AM3" s="23">
        <v>36</v>
      </c>
      <c r="AN3" s="23">
        <v>37</v>
      </c>
      <c r="AO3" s="23">
        <v>38</v>
      </c>
      <c r="AP3" s="23">
        <v>39</v>
      </c>
      <c r="AQ3" s="23">
        <v>40</v>
      </c>
      <c r="AR3" s="23">
        <v>41</v>
      </c>
      <c r="AS3" s="23">
        <v>42</v>
      </c>
      <c r="AT3" s="23">
        <v>43</v>
      </c>
      <c r="AU3" s="23">
        <v>44</v>
      </c>
      <c r="AV3" s="23">
        <v>45</v>
      </c>
      <c r="AW3" s="23">
        <v>46</v>
      </c>
      <c r="AX3" s="23">
        <v>47</v>
      </c>
      <c r="AY3" s="23">
        <v>50</v>
      </c>
    </row>
    <row r="4" spans="1:51" ht="13.5">
      <c r="A4" s="30" t="s">
        <v>212</v>
      </c>
      <c r="B4" s="77"/>
      <c r="C4" s="47" t="s">
        <v>237</v>
      </c>
      <c r="D4" s="23" t="s">
        <v>252</v>
      </c>
      <c r="E4" s="23" t="s">
        <v>255</v>
      </c>
      <c r="F4" s="23" t="s">
        <v>258</v>
      </c>
      <c r="G4" s="23" t="s">
        <v>261</v>
      </c>
      <c r="H4" s="23" t="s">
        <v>264</v>
      </c>
      <c r="I4" s="23" t="s">
        <v>267</v>
      </c>
      <c r="J4" s="23" t="s">
        <v>270</v>
      </c>
      <c r="K4" s="23" t="s">
        <v>273</v>
      </c>
      <c r="L4" s="23" t="s">
        <v>276</v>
      </c>
      <c r="M4" s="23" t="s">
        <v>279</v>
      </c>
      <c r="N4" s="23" t="s">
        <v>282</v>
      </c>
      <c r="O4" s="23" t="s">
        <v>285</v>
      </c>
      <c r="P4" s="23" t="s">
        <v>287</v>
      </c>
      <c r="Q4" s="23" t="s">
        <v>288</v>
      </c>
      <c r="R4" s="23" t="s">
        <v>289</v>
      </c>
      <c r="S4" s="23" t="s">
        <v>290</v>
      </c>
      <c r="T4" s="23" t="s">
        <v>291</v>
      </c>
      <c r="U4" s="23" t="s">
        <v>292</v>
      </c>
      <c r="V4" s="23" t="s">
        <v>293</v>
      </c>
      <c r="W4" s="23" t="s">
        <v>294</v>
      </c>
      <c r="X4" s="23" t="s">
        <v>295</v>
      </c>
      <c r="Y4" s="23" t="s">
        <v>296</v>
      </c>
      <c r="Z4" s="23" t="s">
        <v>297</v>
      </c>
      <c r="AA4" s="23" t="s">
        <v>298</v>
      </c>
      <c r="AB4" s="23" t="s">
        <v>299</v>
      </c>
      <c r="AC4" s="23" t="s">
        <v>300</v>
      </c>
      <c r="AD4" s="23" t="s">
        <v>301</v>
      </c>
      <c r="AE4" s="23" t="s">
        <v>302</v>
      </c>
      <c r="AF4" s="23" t="s">
        <v>303</v>
      </c>
      <c r="AG4" s="23" t="s">
        <v>304</v>
      </c>
      <c r="AH4" s="23" t="s">
        <v>305</v>
      </c>
      <c r="AI4" s="23" t="s">
        <v>306</v>
      </c>
      <c r="AJ4" s="23" t="s">
        <v>307</v>
      </c>
      <c r="AK4" s="23" t="s">
        <v>308</v>
      </c>
      <c r="AL4" s="23" t="s">
        <v>309</v>
      </c>
      <c r="AM4" s="23" t="s">
        <v>310</v>
      </c>
      <c r="AN4" s="23" t="s">
        <v>311</v>
      </c>
      <c r="AO4" s="23" t="s">
        <v>312</v>
      </c>
      <c r="AP4" s="23" t="s">
        <v>313</v>
      </c>
      <c r="AQ4" s="23" t="s">
        <v>314</v>
      </c>
      <c r="AR4" s="23" t="s">
        <v>315</v>
      </c>
      <c r="AS4" s="23" t="s">
        <v>316</v>
      </c>
      <c r="AT4" s="23" t="s">
        <v>317</v>
      </c>
      <c r="AU4" s="23" t="s">
        <v>318</v>
      </c>
      <c r="AV4" s="23" t="s">
        <v>319</v>
      </c>
      <c r="AW4" s="23" t="s">
        <v>320</v>
      </c>
      <c r="AX4" s="23" t="s">
        <v>321</v>
      </c>
      <c r="AY4" s="23" t="s">
        <v>322</v>
      </c>
    </row>
    <row r="5" spans="1:14" ht="13.5">
      <c r="A5" s="30" t="s">
        <v>366</v>
      </c>
      <c r="B5" s="76"/>
      <c r="C5" s="47" t="str">
        <f>IF(C2="注意！","【注意！】コード番号に誤りがないかご確認下さい。","一番番号の若い地方公共団体のコードを半角数字で記入してください。")</f>
        <v>一番番号の若い地方公共団体のコードを半角数字で記入してください。</v>
      </c>
      <c r="F5" s="63"/>
      <c r="G5" s="63"/>
      <c r="H5" s="64"/>
      <c r="I5" s="64"/>
      <c r="J5" s="64"/>
      <c r="K5" s="64"/>
      <c r="L5" s="64"/>
      <c r="M5" s="65"/>
      <c r="N5" s="64"/>
    </row>
    <row r="6" spans="1:13" ht="27">
      <c r="A6" s="30" t="s">
        <v>367</v>
      </c>
      <c r="B6" s="77"/>
      <c r="C6" s="47" t="str">
        <f>IF(I1="注意！","【注意！】コード番号に誤りがないかご確認下さい。（１）より大きい番号でなければなりません。","共同申請の場合、二番目に番号の若い地方公共団体のコードを半角数字で記入してください。
単独申請の場合は記入不要です。")</f>
        <v>共同申請の場合、二番目に番号の若い地方公共団体のコードを半角数字で記入してください。
単独申請の場合は記入不要です。</v>
      </c>
      <c r="M6" s="65"/>
    </row>
    <row r="7" spans="1:13" ht="13.5">
      <c r="A7" s="30" t="s">
        <v>368</v>
      </c>
      <c r="B7" s="77"/>
      <c r="C7" s="47" t="s">
        <v>650</v>
      </c>
      <c r="M7" s="65"/>
    </row>
    <row r="8" spans="1:13" ht="27">
      <c r="A8" s="30" t="s">
        <v>0</v>
      </c>
      <c r="B8" s="78"/>
      <c r="C8" s="47" t="str">
        <f>IF(L1="注意！","原則途中改行せずに記載してください。幅は変動するのでスペースでの整形はしないでください！","特色のある取り組みの内容が計画の名称に反映するよう工夫してください。
改行せずに記載してください。幅は変動するのでスペース連打での整形はしないでください。")</f>
        <v>特色のある取り組みの内容が計画の名称に反映するよう工夫してください。
改行せずに記載してください。幅は変動するのでスペース連打での整形はしないでください。</v>
      </c>
      <c r="F8" s="66"/>
      <c r="G8" s="66"/>
      <c r="M8" s="65"/>
    </row>
    <row r="9" spans="1:13" ht="40.5">
      <c r="A9" s="30" t="s">
        <v>216</v>
      </c>
      <c r="B9" s="77"/>
      <c r="C9" s="48" t="s">
        <v>369</v>
      </c>
      <c r="F9" s="66"/>
      <c r="G9" s="66"/>
      <c r="M9" s="64"/>
    </row>
    <row r="10" spans="1:7" ht="67.5">
      <c r="A10" s="30" t="s">
        <v>217</v>
      </c>
      <c r="B10" s="78"/>
      <c r="C10" s="49" t="s">
        <v>370</v>
      </c>
      <c r="F10" s="66"/>
      <c r="G10" s="66"/>
    </row>
    <row r="11" spans="1:9" ht="13.5">
      <c r="A11" s="72" t="s">
        <v>473</v>
      </c>
      <c r="B11" s="77"/>
      <c r="C11" s="232" t="s">
        <v>371</v>
      </c>
      <c r="F11" s="205">
        <f>IF(B12="",B11,"")</f>
        <v>0</v>
      </c>
      <c r="G11" s="66"/>
      <c r="H11" s="23">
        <v>1</v>
      </c>
      <c r="I11" s="204">
        <f>IF(COUNTA(B11:B18)=1,F11,"")</f>
      </c>
    </row>
    <row r="12" spans="1:9" ht="13.5">
      <c r="A12" s="72" t="s">
        <v>474</v>
      </c>
      <c r="B12" s="77"/>
      <c r="C12" s="233"/>
      <c r="D12" s="204">
        <f>IF(B12="","",B11&amp;"・"&amp;B12)</f>
      </c>
      <c r="F12" s="204">
        <f aca="true" t="shared" si="0" ref="F12:F18">IF(B12="","",IF(D12="","",D12))</f>
      </c>
      <c r="G12" s="66"/>
      <c r="H12" s="23">
        <v>2</v>
      </c>
      <c r="I12" s="204">
        <f>IF(COUNTA(B11:B18)=2,F12,"")</f>
      </c>
    </row>
    <row r="13" spans="1:9" ht="13.5">
      <c r="A13" s="72" t="s">
        <v>475</v>
      </c>
      <c r="B13" s="77"/>
      <c r="C13" s="233"/>
      <c r="D13" s="204">
        <f aca="true" t="shared" si="1" ref="D13:D18">IF(D12="",D12,D12&amp;"・"&amp;B13)</f>
      </c>
      <c r="F13" s="204">
        <f t="shared" si="0"/>
      </c>
      <c r="G13" s="66"/>
      <c r="H13" s="23">
        <v>3</v>
      </c>
      <c r="I13" s="204">
        <f>IF(COUNTA(B11:B18)=3,F13,"")</f>
      </c>
    </row>
    <row r="14" spans="1:9" ht="13.5">
      <c r="A14" s="72" t="s">
        <v>476</v>
      </c>
      <c r="B14" s="77"/>
      <c r="C14" s="233"/>
      <c r="D14" s="204">
        <f t="shared" si="1"/>
      </c>
      <c r="F14" s="204">
        <f t="shared" si="0"/>
      </c>
      <c r="G14" s="66"/>
      <c r="H14" s="23">
        <v>4</v>
      </c>
      <c r="I14" s="204">
        <f>IF(COUNTA(B11:B18)=4,F14,"")</f>
      </c>
    </row>
    <row r="15" spans="1:9" ht="13.5">
      <c r="A15" s="72" t="s">
        <v>477</v>
      </c>
      <c r="B15" s="77"/>
      <c r="C15" s="233"/>
      <c r="D15" s="204">
        <f t="shared" si="1"/>
      </c>
      <c r="F15" s="204">
        <f t="shared" si="0"/>
      </c>
      <c r="G15" s="66"/>
      <c r="H15" s="23">
        <v>5</v>
      </c>
      <c r="I15" s="204">
        <f>IF(COUNTA(B11:B18)=5,F15,"")</f>
      </c>
    </row>
    <row r="16" spans="1:9" ht="13.5">
      <c r="A16" s="72" t="s">
        <v>478</v>
      </c>
      <c r="B16" s="77"/>
      <c r="C16" s="233"/>
      <c r="D16" s="204">
        <f t="shared" si="1"/>
      </c>
      <c r="F16" s="204">
        <f t="shared" si="0"/>
      </c>
      <c r="G16" s="66"/>
      <c r="H16" s="23">
        <v>6</v>
      </c>
      <c r="I16" s="204">
        <f>IF(COUNTA(B11:B18)=6,F16,"")</f>
      </c>
    </row>
    <row r="17" spans="1:9" ht="13.5">
      <c r="A17" s="72" t="s">
        <v>479</v>
      </c>
      <c r="B17" s="77"/>
      <c r="C17" s="233"/>
      <c r="D17" s="204">
        <f t="shared" si="1"/>
      </c>
      <c r="F17" s="204">
        <f t="shared" si="0"/>
      </c>
      <c r="G17" s="66"/>
      <c r="H17" s="23">
        <v>7</v>
      </c>
      <c r="I17" s="204">
        <f>IF(COUNTA(B11:B18)=7,F17,"")</f>
      </c>
    </row>
    <row r="18" spans="1:9" ht="13.5">
      <c r="A18" s="72" t="s">
        <v>480</v>
      </c>
      <c r="B18" s="77"/>
      <c r="C18" s="234"/>
      <c r="D18" s="204">
        <f t="shared" si="1"/>
      </c>
      <c r="F18" s="204">
        <f t="shared" si="0"/>
      </c>
      <c r="G18" s="66"/>
      <c r="H18" s="23">
        <v>8</v>
      </c>
      <c r="I18" s="204">
        <f>IF(COUNTA(B11:B18)=8,F18,"")</f>
      </c>
    </row>
    <row r="19" spans="1:9" ht="13.5">
      <c r="A19" s="72" t="s">
        <v>482</v>
      </c>
      <c r="B19" s="77"/>
      <c r="C19" s="232" t="s">
        <v>481</v>
      </c>
      <c r="D19" s="210" t="s">
        <v>490</v>
      </c>
      <c r="E19" s="207">
        <v>1</v>
      </c>
      <c r="F19" s="207">
        <v>2</v>
      </c>
      <c r="G19" s="208">
        <v>3</v>
      </c>
      <c r="I19" s="203"/>
    </row>
    <row r="20" spans="1:9" ht="13.5">
      <c r="A20" s="72" t="s">
        <v>483</v>
      </c>
      <c r="B20" s="77"/>
      <c r="C20" s="233"/>
      <c r="D20" s="207"/>
      <c r="E20" s="207"/>
      <c r="F20" s="207"/>
      <c r="G20" s="208"/>
      <c r="I20" s="203"/>
    </row>
    <row r="21" spans="1:9" ht="13.5">
      <c r="A21" s="72" t="s">
        <v>484</v>
      </c>
      <c r="B21" s="77"/>
      <c r="C21" s="233"/>
      <c r="D21" s="203"/>
      <c r="F21" s="203"/>
      <c r="G21" s="66"/>
      <c r="I21" s="203"/>
    </row>
    <row r="22" spans="1:9" ht="13.5">
      <c r="A22" s="72" t="s">
        <v>485</v>
      </c>
      <c r="B22" s="77"/>
      <c r="C22" s="233"/>
      <c r="D22" s="203"/>
      <c r="F22" s="203"/>
      <c r="G22" s="66"/>
      <c r="I22" s="203"/>
    </row>
    <row r="23" spans="1:9" ht="13.5">
      <c r="A23" s="72" t="s">
        <v>486</v>
      </c>
      <c r="B23" s="77"/>
      <c r="C23" s="233"/>
      <c r="D23" s="203"/>
      <c r="F23" s="203"/>
      <c r="G23" s="66"/>
      <c r="I23" s="203"/>
    </row>
    <row r="24" spans="1:9" ht="13.5">
      <c r="A24" s="72" t="s">
        <v>487</v>
      </c>
      <c r="B24" s="77"/>
      <c r="C24" s="233"/>
      <c r="D24" s="203"/>
      <c r="F24" s="203"/>
      <c r="G24" s="66"/>
      <c r="I24" s="203"/>
    </row>
    <row r="25" spans="1:9" ht="13.5">
      <c r="A25" s="72" t="s">
        <v>488</v>
      </c>
      <c r="B25" s="77"/>
      <c r="C25" s="233"/>
      <c r="D25" s="203"/>
      <c r="F25" s="203"/>
      <c r="G25" s="66"/>
      <c r="I25" s="203"/>
    </row>
    <row r="26" spans="1:9" ht="13.5">
      <c r="A26" s="72" t="s">
        <v>489</v>
      </c>
      <c r="B26" s="77"/>
      <c r="C26" s="234"/>
      <c r="D26" s="203"/>
      <c r="F26" s="203"/>
      <c r="G26" s="66"/>
      <c r="I26" s="203"/>
    </row>
    <row r="27" spans="1:7" ht="54" customHeight="1">
      <c r="A27" s="72" t="s">
        <v>605</v>
      </c>
      <c r="B27" s="39"/>
      <c r="C27" s="235" t="s">
        <v>372</v>
      </c>
      <c r="F27" s="66"/>
      <c r="G27" s="66"/>
    </row>
    <row r="28" spans="1:7" ht="13.5">
      <c r="A28" s="72" t="s">
        <v>606</v>
      </c>
      <c r="B28" s="39"/>
      <c r="C28" s="236"/>
      <c r="F28" s="66"/>
      <c r="G28" s="66"/>
    </row>
    <row r="29" spans="1:7" ht="13.5">
      <c r="A29" s="72" t="s">
        <v>607</v>
      </c>
      <c r="B29" s="39"/>
      <c r="C29" s="236"/>
      <c r="F29" s="66"/>
      <c r="G29" s="66"/>
    </row>
    <row r="30" spans="1:7" ht="13.5">
      <c r="A30" s="72" t="s">
        <v>608</v>
      </c>
      <c r="B30" s="39"/>
      <c r="C30" s="236"/>
      <c r="F30" s="66"/>
      <c r="G30" s="66"/>
    </row>
    <row r="31" spans="1:7" ht="13.5">
      <c r="A31" s="72" t="s">
        <v>609</v>
      </c>
      <c r="B31" s="39"/>
      <c r="C31" s="237"/>
      <c r="F31" s="66"/>
      <c r="G31" s="66"/>
    </row>
    <row r="32" spans="1:15" ht="27">
      <c r="A32" s="72" t="s">
        <v>220</v>
      </c>
      <c r="B32" s="77"/>
      <c r="C32" s="50" t="s">
        <v>373</v>
      </c>
      <c r="D32" s="58" t="s">
        <v>250</v>
      </c>
      <c r="E32" s="58" t="s">
        <v>253</v>
      </c>
      <c r="F32" s="58" t="s">
        <v>256</v>
      </c>
      <c r="G32" s="58" t="s">
        <v>259</v>
      </c>
      <c r="H32" s="58" t="s">
        <v>262</v>
      </c>
      <c r="I32" s="58" t="s">
        <v>265</v>
      </c>
      <c r="J32" s="58" t="s">
        <v>268</v>
      </c>
      <c r="K32" s="58" t="s">
        <v>271</v>
      </c>
      <c r="L32" s="58" t="s">
        <v>274</v>
      </c>
      <c r="M32" s="58" t="s">
        <v>277</v>
      </c>
      <c r="N32" s="58" t="s">
        <v>280</v>
      </c>
      <c r="O32" s="58" t="s">
        <v>283</v>
      </c>
    </row>
    <row r="33" spans="1:7" ht="27">
      <c r="A33" s="73" t="s">
        <v>226</v>
      </c>
      <c r="B33" s="71"/>
      <c r="C33" s="48" t="s">
        <v>374</v>
      </c>
      <c r="F33" s="66"/>
      <c r="G33" s="66"/>
    </row>
    <row r="34" spans="1:7" ht="13.5">
      <c r="A34" s="73" t="s">
        <v>376</v>
      </c>
      <c r="B34" s="71"/>
      <c r="C34" s="81" t="s">
        <v>408</v>
      </c>
      <c r="F34" s="66"/>
      <c r="G34" s="66"/>
    </row>
    <row r="35" spans="1:7" ht="13.5">
      <c r="A35" s="73" t="s">
        <v>377</v>
      </c>
      <c r="B35" s="71"/>
      <c r="C35" s="81" t="s">
        <v>378</v>
      </c>
      <c r="F35" s="66"/>
      <c r="G35" s="66"/>
    </row>
    <row r="36" spans="1:7" ht="27">
      <c r="A36" s="74" t="s">
        <v>227</v>
      </c>
      <c r="B36" s="167"/>
      <c r="C36" s="164" t="s">
        <v>405</v>
      </c>
      <c r="D36" s="70"/>
      <c r="E36" s="70"/>
      <c r="F36" s="70"/>
      <c r="G36" s="70"/>
    </row>
    <row r="37" spans="1:7" ht="13.5">
      <c r="A37" s="168" t="s">
        <v>401</v>
      </c>
      <c r="B37" s="167"/>
      <c r="C37" s="165" t="s">
        <v>402</v>
      </c>
      <c r="D37" s="70"/>
      <c r="E37" s="70"/>
      <c r="F37" s="70"/>
      <c r="G37" s="70"/>
    </row>
    <row r="38" spans="1:7" ht="13.5">
      <c r="A38" s="74" t="s">
        <v>228</v>
      </c>
      <c r="B38" s="71"/>
      <c r="C38" s="165" t="s">
        <v>403</v>
      </c>
      <c r="F38" s="66"/>
      <c r="G38" s="66"/>
    </row>
    <row r="39" spans="1:7" ht="13.5">
      <c r="A39" s="74" t="s">
        <v>229</v>
      </c>
      <c r="B39" s="71"/>
      <c r="C39" s="169" t="s">
        <v>404</v>
      </c>
      <c r="F39" s="66"/>
      <c r="G39" s="66"/>
    </row>
    <row r="40" spans="1:7" ht="13.5">
      <c r="A40" s="74" t="s">
        <v>230</v>
      </c>
      <c r="B40" s="71"/>
      <c r="C40" s="169" t="s">
        <v>404</v>
      </c>
      <c r="F40" s="66"/>
      <c r="G40" s="66"/>
    </row>
    <row r="41" spans="1:7" ht="27">
      <c r="A41" s="168" t="s">
        <v>465</v>
      </c>
      <c r="B41" s="197"/>
      <c r="C41" s="166" t="s">
        <v>406</v>
      </c>
      <c r="F41" s="66"/>
      <c r="G41" s="66"/>
    </row>
    <row r="42" spans="1:7" ht="13.5">
      <c r="A42" s="168" t="s">
        <v>466</v>
      </c>
      <c r="B42" s="197"/>
      <c r="C42" s="242" t="s">
        <v>651</v>
      </c>
      <c r="F42" s="66"/>
      <c r="G42" s="66"/>
    </row>
    <row r="43" spans="1:7" ht="13.5">
      <c r="A43" s="168" t="s">
        <v>467</v>
      </c>
      <c r="B43" s="197"/>
      <c r="C43" s="243"/>
      <c r="F43" s="66"/>
      <c r="G43" s="66"/>
    </row>
    <row r="44" spans="1:7" ht="13.5">
      <c r="A44" s="168" t="s">
        <v>468</v>
      </c>
      <c r="B44" s="197"/>
      <c r="C44" s="243"/>
      <c r="F44" s="66"/>
      <c r="G44" s="66"/>
    </row>
    <row r="45" spans="1:7" ht="13.5">
      <c r="A45" s="168" t="s">
        <v>469</v>
      </c>
      <c r="B45" s="197"/>
      <c r="C45" s="243"/>
      <c r="F45" s="66"/>
      <c r="G45" s="66"/>
    </row>
    <row r="46" spans="1:7" ht="13.5">
      <c r="A46" s="168" t="s">
        <v>470</v>
      </c>
      <c r="B46" s="197"/>
      <c r="C46" s="244"/>
      <c r="F46" s="66"/>
      <c r="G46" s="66"/>
    </row>
    <row r="47" spans="1:7" ht="27">
      <c r="A47" s="30" t="s">
        <v>232</v>
      </c>
      <c r="B47" s="77"/>
      <c r="C47" s="53" t="s">
        <v>249</v>
      </c>
      <c r="D47" s="23">
        <v>1</v>
      </c>
      <c r="E47" s="23">
        <v>0</v>
      </c>
      <c r="F47" s="66"/>
      <c r="G47" s="66"/>
    </row>
    <row r="48" spans="1:7" ht="13.5">
      <c r="A48" s="30" t="s">
        <v>463</v>
      </c>
      <c r="B48" s="199"/>
      <c r="C48" s="53" t="s">
        <v>464</v>
      </c>
      <c r="F48" s="66"/>
      <c r="G48" s="66"/>
    </row>
    <row r="49" spans="1:7" ht="13.5">
      <c r="A49" s="30" t="s">
        <v>493</v>
      </c>
      <c r="B49" s="77"/>
      <c r="C49" s="164" t="s">
        <v>472</v>
      </c>
      <c r="D49" s="238">
        <v>1</v>
      </c>
      <c r="F49" s="66"/>
      <c r="G49" s="66"/>
    </row>
    <row r="50" spans="1:7" ht="13.5">
      <c r="A50" s="30" t="s">
        <v>494</v>
      </c>
      <c r="B50" s="77"/>
      <c r="C50" s="165" t="s">
        <v>471</v>
      </c>
      <c r="D50" s="238"/>
      <c r="F50" s="66"/>
      <c r="G50" s="66"/>
    </row>
    <row r="51" spans="1:7" ht="13.5">
      <c r="A51" s="30" t="s">
        <v>495</v>
      </c>
      <c r="B51" s="77"/>
      <c r="C51" s="165" t="s">
        <v>492</v>
      </c>
      <c r="D51" s="238">
        <v>2</v>
      </c>
      <c r="F51" s="66"/>
      <c r="G51" s="66"/>
    </row>
    <row r="52" spans="1:7" ht="13.5">
      <c r="A52" s="30" t="s">
        <v>496</v>
      </c>
      <c r="B52" s="77"/>
      <c r="C52" s="211" t="s">
        <v>491</v>
      </c>
      <c r="D52" s="238"/>
      <c r="F52" s="66"/>
      <c r="G52" s="66"/>
    </row>
    <row r="53" spans="1:7" ht="13.5">
      <c r="A53" s="30" t="s">
        <v>497</v>
      </c>
      <c r="B53" s="77"/>
      <c r="C53" s="165"/>
      <c r="D53" s="238">
        <v>3</v>
      </c>
      <c r="F53" s="66"/>
      <c r="G53" s="66"/>
    </row>
    <row r="54" spans="1:7" ht="13.5">
      <c r="A54" s="62" t="s">
        <v>498</v>
      </c>
      <c r="B54" s="198"/>
      <c r="C54" s="165" t="s">
        <v>636</v>
      </c>
      <c r="D54" s="238"/>
      <c r="F54" s="66"/>
      <c r="G54" s="66"/>
    </row>
    <row r="55" spans="1:7" ht="13.5">
      <c r="A55" s="30" t="s">
        <v>499</v>
      </c>
      <c r="B55" s="77"/>
      <c r="C55" s="165"/>
      <c r="D55" s="238">
        <v>4</v>
      </c>
      <c r="F55" s="66"/>
      <c r="G55" s="66"/>
    </row>
    <row r="56" spans="1:7" ht="13.5">
      <c r="A56" s="30" t="s">
        <v>500</v>
      </c>
      <c r="B56" s="77"/>
      <c r="C56" s="165"/>
      <c r="D56" s="238"/>
      <c r="F56" s="66"/>
      <c r="G56" s="66"/>
    </row>
    <row r="57" spans="1:7" ht="13.5">
      <c r="A57" s="30" t="s">
        <v>501</v>
      </c>
      <c r="B57" s="77"/>
      <c r="C57" s="165"/>
      <c r="D57" s="238">
        <v>5</v>
      </c>
      <c r="F57" s="66"/>
      <c r="G57" s="66"/>
    </row>
    <row r="58" spans="1:7" ht="13.5">
      <c r="A58" s="30" t="s">
        <v>502</v>
      </c>
      <c r="B58" s="77"/>
      <c r="C58" s="165"/>
      <c r="D58" s="238"/>
      <c r="F58" s="66"/>
      <c r="G58" s="66"/>
    </row>
    <row r="59" spans="1:7" ht="13.5">
      <c r="A59" s="30" t="s">
        <v>503</v>
      </c>
      <c r="B59" s="77"/>
      <c r="C59" s="165"/>
      <c r="D59" s="238">
        <v>6</v>
      </c>
      <c r="F59" s="66"/>
      <c r="G59" s="66"/>
    </row>
    <row r="60" spans="1:7" ht="13.5">
      <c r="A60" s="30" t="s">
        <v>504</v>
      </c>
      <c r="B60" s="77"/>
      <c r="C60" s="165"/>
      <c r="D60" s="238"/>
      <c r="F60" s="66"/>
      <c r="G60" s="66"/>
    </row>
    <row r="61" spans="1:7" ht="13.5">
      <c r="A61" s="30" t="s">
        <v>505</v>
      </c>
      <c r="B61" s="77"/>
      <c r="C61" s="165"/>
      <c r="D61" s="238">
        <v>7</v>
      </c>
      <c r="F61" s="66"/>
      <c r="G61" s="66"/>
    </row>
    <row r="62" spans="1:7" ht="13.5">
      <c r="A62" s="30" t="s">
        <v>506</v>
      </c>
      <c r="B62" s="77"/>
      <c r="C62" s="165"/>
      <c r="D62" s="238"/>
      <c r="F62" s="66"/>
      <c r="G62" s="66"/>
    </row>
    <row r="63" spans="1:7" ht="13.5">
      <c r="A63" s="30" t="s">
        <v>507</v>
      </c>
      <c r="B63" s="77"/>
      <c r="C63" s="165"/>
      <c r="D63" s="238">
        <v>8</v>
      </c>
      <c r="F63" s="66"/>
      <c r="G63" s="66"/>
    </row>
    <row r="64" spans="1:7" ht="13.5">
      <c r="A64" s="30" t="s">
        <v>508</v>
      </c>
      <c r="B64" s="77"/>
      <c r="C64" s="165"/>
      <c r="D64" s="238"/>
      <c r="F64" s="66"/>
      <c r="G64" s="66"/>
    </row>
    <row r="65" spans="1:7" ht="13.5">
      <c r="A65" s="30" t="s">
        <v>509</v>
      </c>
      <c r="B65" s="77"/>
      <c r="C65" s="165"/>
      <c r="D65" s="238">
        <v>9</v>
      </c>
      <c r="F65" s="66"/>
      <c r="G65" s="66"/>
    </row>
    <row r="66" spans="1:7" ht="13.5">
      <c r="A66" s="30" t="s">
        <v>510</v>
      </c>
      <c r="B66" s="77"/>
      <c r="C66" s="165"/>
      <c r="D66" s="238"/>
      <c r="F66" s="66"/>
      <c r="G66" s="66"/>
    </row>
    <row r="67" spans="1:7" ht="13.5">
      <c r="A67" s="30" t="s">
        <v>511</v>
      </c>
      <c r="B67" s="77"/>
      <c r="C67" s="165"/>
      <c r="D67" s="238">
        <v>10</v>
      </c>
      <c r="F67" s="66"/>
      <c r="G67" s="66"/>
    </row>
    <row r="68" spans="1:7" ht="13.5">
      <c r="A68" s="30" t="s">
        <v>512</v>
      </c>
      <c r="B68" s="77"/>
      <c r="C68" s="165"/>
      <c r="D68" s="238"/>
      <c r="F68" s="66"/>
      <c r="G68" s="66"/>
    </row>
    <row r="69" spans="1:7" ht="13.5" hidden="1">
      <c r="A69" s="30" t="s">
        <v>513</v>
      </c>
      <c r="B69" s="77"/>
      <c r="C69" s="165"/>
      <c r="D69" s="238">
        <v>11</v>
      </c>
      <c r="F69" s="66"/>
      <c r="G69" s="66"/>
    </row>
    <row r="70" spans="1:7" ht="13.5" hidden="1">
      <c r="A70" s="30" t="s">
        <v>514</v>
      </c>
      <c r="B70" s="77"/>
      <c r="C70" s="165"/>
      <c r="D70" s="238"/>
      <c r="F70" s="66"/>
      <c r="G70" s="66"/>
    </row>
    <row r="71" spans="1:7" ht="13.5" hidden="1">
      <c r="A71" s="30" t="s">
        <v>515</v>
      </c>
      <c r="B71" s="77"/>
      <c r="C71" s="165"/>
      <c r="D71" s="238">
        <v>12</v>
      </c>
      <c r="F71" s="66"/>
      <c r="G71" s="66"/>
    </row>
    <row r="72" spans="1:7" ht="13.5" hidden="1">
      <c r="A72" s="30" t="s">
        <v>516</v>
      </c>
      <c r="B72" s="77"/>
      <c r="C72" s="165"/>
      <c r="D72" s="238"/>
      <c r="F72" s="66"/>
      <c r="G72" s="66"/>
    </row>
    <row r="73" spans="1:7" ht="13.5" hidden="1">
      <c r="A73" s="30" t="s">
        <v>517</v>
      </c>
      <c r="B73" s="77"/>
      <c r="C73" s="165"/>
      <c r="D73" s="238">
        <v>13</v>
      </c>
      <c r="F73" s="66"/>
      <c r="G73" s="66"/>
    </row>
    <row r="74" spans="1:7" ht="13.5" hidden="1">
      <c r="A74" s="30" t="s">
        <v>518</v>
      </c>
      <c r="B74" s="77"/>
      <c r="C74" s="165"/>
      <c r="D74" s="238"/>
      <c r="F74" s="66"/>
      <c r="G74" s="66"/>
    </row>
    <row r="75" spans="1:7" ht="13.5" hidden="1">
      <c r="A75" s="30" t="s">
        <v>519</v>
      </c>
      <c r="B75" s="77"/>
      <c r="C75" s="165"/>
      <c r="D75" s="238">
        <v>14</v>
      </c>
      <c r="F75" s="66"/>
      <c r="G75" s="66"/>
    </row>
    <row r="76" spans="1:7" ht="13.5" hidden="1">
      <c r="A76" s="30" t="s">
        <v>520</v>
      </c>
      <c r="B76" s="77"/>
      <c r="C76" s="165"/>
      <c r="D76" s="238"/>
      <c r="F76" s="66"/>
      <c r="G76" s="66"/>
    </row>
    <row r="77" spans="1:7" ht="13.5" hidden="1">
      <c r="A77" s="30" t="s">
        <v>521</v>
      </c>
      <c r="B77" s="77"/>
      <c r="C77" s="165"/>
      <c r="D77" s="238">
        <v>15</v>
      </c>
      <c r="F77" s="66"/>
      <c r="G77" s="66"/>
    </row>
    <row r="78" spans="1:7" ht="13.5" hidden="1">
      <c r="A78" s="30" t="s">
        <v>522</v>
      </c>
      <c r="B78" s="77"/>
      <c r="C78" s="165"/>
      <c r="D78" s="238"/>
      <c r="F78" s="66"/>
      <c r="G78" s="66"/>
    </row>
    <row r="79" spans="1:7" ht="13.5" hidden="1">
      <c r="A79" s="30" t="s">
        <v>523</v>
      </c>
      <c r="B79" s="77"/>
      <c r="C79" s="165"/>
      <c r="D79" s="238">
        <v>16</v>
      </c>
      <c r="F79" s="66"/>
      <c r="G79" s="66"/>
    </row>
    <row r="80" spans="1:7" ht="13.5" hidden="1">
      <c r="A80" s="30" t="s">
        <v>524</v>
      </c>
      <c r="B80" s="77"/>
      <c r="C80" s="165"/>
      <c r="D80" s="238"/>
      <c r="F80" s="66"/>
      <c r="G80" s="66"/>
    </row>
    <row r="81" spans="1:7" ht="13.5" hidden="1">
      <c r="A81" s="30" t="s">
        <v>525</v>
      </c>
      <c r="B81" s="77"/>
      <c r="C81" s="165"/>
      <c r="D81" s="238">
        <v>17</v>
      </c>
      <c r="F81" s="66"/>
      <c r="G81" s="66"/>
    </row>
    <row r="82" spans="1:7" ht="13.5" hidden="1">
      <c r="A82" s="30" t="s">
        <v>526</v>
      </c>
      <c r="B82" s="77"/>
      <c r="C82" s="165"/>
      <c r="D82" s="238"/>
      <c r="F82" s="66"/>
      <c r="G82" s="66"/>
    </row>
    <row r="83" spans="1:7" ht="13.5" hidden="1">
      <c r="A83" s="30" t="s">
        <v>527</v>
      </c>
      <c r="B83" s="77"/>
      <c r="C83" s="165"/>
      <c r="D83" s="238">
        <v>18</v>
      </c>
      <c r="F83" s="66"/>
      <c r="G83" s="66"/>
    </row>
    <row r="84" spans="1:7" ht="13.5" hidden="1">
      <c r="A84" s="30" t="s">
        <v>528</v>
      </c>
      <c r="B84" s="77"/>
      <c r="C84" s="165"/>
      <c r="D84" s="238"/>
      <c r="F84" s="66"/>
      <c r="G84" s="66"/>
    </row>
    <row r="85" spans="1:7" ht="13.5" hidden="1">
      <c r="A85" s="30" t="s">
        <v>529</v>
      </c>
      <c r="B85" s="77"/>
      <c r="C85" s="165"/>
      <c r="D85" s="238">
        <v>19</v>
      </c>
      <c r="F85" s="66"/>
      <c r="G85" s="66"/>
    </row>
    <row r="86" spans="1:7" ht="13.5" hidden="1">
      <c r="A86" s="30" t="s">
        <v>530</v>
      </c>
      <c r="B86" s="77"/>
      <c r="C86" s="165"/>
      <c r="D86" s="238"/>
      <c r="F86" s="66"/>
      <c r="G86" s="66"/>
    </row>
    <row r="87" spans="1:7" ht="13.5" hidden="1">
      <c r="A87" s="30" t="s">
        <v>531</v>
      </c>
      <c r="B87" s="77"/>
      <c r="C87" s="165"/>
      <c r="D87" s="238">
        <v>20</v>
      </c>
      <c r="F87" s="66"/>
      <c r="G87" s="66"/>
    </row>
    <row r="88" spans="1:7" ht="13.5" hidden="1">
      <c r="A88" s="30" t="s">
        <v>532</v>
      </c>
      <c r="B88" s="77"/>
      <c r="C88" s="165"/>
      <c r="D88" s="238"/>
      <c r="F88" s="66"/>
      <c r="G88" s="66"/>
    </row>
    <row r="89" spans="1:7" ht="13.5" hidden="1">
      <c r="A89" s="30" t="s">
        <v>533</v>
      </c>
      <c r="B89" s="77"/>
      <c r="C89" s="165"/>
      <c r="D89" s="238">
        <v>21</v>
      </c>
      <c r="F89" s="66"/>
      <c r="G89" s="66"/>
    </row>
    <row r="90" spans="1:7" ht="13.5" hidden="1">
      <c r="A90" s="30" t="s">
        <v>534</v>
      </c>
      <c r="B90" s="77"/>
      <c r="C90" s="165"/>
      <c r="D90" s="238"/>
      <c r="F90" s="66"/>
      <c r="G90" s="66"/>
    </row>
    <row r="91" spans="1:7" ht="13.5" hidden="1">
      <c r="A91" s="30" t="s">
        <v>535</v>
      </c>
      <c r="B91" s="77"/>
      <c r="C91" s="165"/>
      <c r="D91" s="238">
        <v>22</v>
      </c>
      <c r="F91" s="66"/>
      <c r="G91" s="66"/>
    </row>
    <row r="92" spans="1:7" ht="13.5" hidden="1">
      <c r="A92" s="30" t="s">
        <v>536</v>
      </c>
      <c r="B92" s="77"/>
      <c r="C92" s="165"/>
      <c r="D92" s="238"/>
      <c r="F92" s="66"/>
      <c r="G92" s="66"/>
    </row>
    <row r="93" spans="1:7" ht="13.5" hidden="1">
      <c r="A93" s="30" t="s">
        <v>537</v>
      </c>
      <c r="B93" s="77"/>
      <c r="C93" s="165"/>
      <c r="D93" s="238">
        <v>23</v>
      </c>
      <c r="F93" s="66"/>
      <c r="G93" s="66"/>
    </row>
    <row r="94" spans="1:7" ht="13.5" hidden="1">
      <c r="A94" s="30" t="s">
        <v>538</v>
      </c>
      <c r="B94" s="77"/>
      <c r="C94" s="165"/>
      <c r="D94" s="238"/>
      <c r="F94" s="66"/>
      <c r="G94" s="66"/>
    </row>
    <row r="95" spans="1:7" ht="13.5" hidden="1">
      <c r="A95" s="30" t="s">
        <v>539</v>
      </c>
      <c r="B95" s="77"/>
      <c r="C95" s="165"/>
      <c r="D95" s="238">
        <v>24</v>
      </c>
      <c r="F95" s="66"/>
      <c r="G95" s="66"/>
    </row>
    <row r="96" spans="1:7" ht="13.5" hidden="1">
      <c r="A96" s="30" t="s">
        <v>540</v>
      </c>
      <c r="B96" s="77"/>
      <c r="C96" s="165"/>
      <c r="D96" s="238"/>
      <c r="F96" s="66"/>
      <c r="G96" s="66"/>
    </row>
    <row r="97" spans="1:7" ht="13.5" hidden="1">
      <c r="A97" s="30" t="s">
        <v>541</v>
      </c>
      <c r="B97" s="77"/>
      <c r="C97" s="165"/>
      <c r="D97" s="238">
        <v>25</v>
      </c>
      <c r="F97" s="66"/>
      <c r="G97" s="66"/>
    </row>
    <row r="98" spans="1:7" ht="13.5" hidden="1">
      <c r="A98" s="30" t="s">
        <v>542</v>
      </c>
      <c r="B98" s="77"/>
      <c r="C98" s="165"/>
      <c r="D98" s="238"/>
      <c r="F98" s="66"/>
      <c r="G98" s="66"/>
    </row>
    <row r="99" spans="1:7" ht="13.5" hidden="1">
      <c r="A99" s="30" t="s">
        <v>543</v>
      </c>
      <c r="B99" s="77"/>
      <c r="C99" s="165"/>
      <c r="D99" s="238">
        <v>26</v>
      </c>
      <c r="F99" s="66"/>
      <c r="G99" s="66"/>
    </row>
    <row r="100" spans="1:7" ht="13.5" hidden="1">
      <c r="A100" s="30" t="s">
        <v>544</v>
      </c>
      <c r="B100" s="77"/>
      <c r="C100" s="165"/>
      <c r="D100" s="238"/>
      <c r="F100" s="66"/>
      <c r="G100" s="66"/>
    </row>
    <row r="101" spans="1:7" ht="13.5" hidden="1">
      <c r="A101" s="30" t="s">
        <v>545</v>
      </c>
      <c r="B101" s="77"/>
      <c r="C101" s="165"/>
      <c r="D101" s="238">
        <v>27</v>
      </c>
      <c r="F101" s="66"/>
      <c r="G101" s="66"/>
    </row>
    <row r="102" spans="1:7" ht="13.5" hidden="1">
      <c r="A102" s="30" t="s">
        <v>546</v>
      </c>
      <c r="B102" s="77"/>
      <c r="C102" s="165"/>
      <c r="D102" s="238"/>
      <c r="F102" s="66"/>
      <c r="G102" s="66"/>
    </row>
    <row r="103" spans="1:7" ht="13.5" hidden="1">
      <c r="A103" s="30" t="s">
        <v>547</v>
      </c>
      <c r="B103" s="77"/>
      <c r="C103" s="165"/>
      <c r="D103" s="238">
        <v>28</v>
      </c>
      <c r="F103" s="66"/>
      <c r="G103" s="66"/>
    </row>
    <row r="104" spans="1:7" ht="13.5" hidden="1">
      <c r="A104" s="30" t="s">
        <v>548</v>
      </c>
      <c r="B104" s="77"/>
      <c r="C104" s="165"/>
      <c r="D104" s="238"/>
      <c r="F104" s="66"/>
      <c r="G104" s="66"/>
    </row>
    <row r="105" spans="1:7" ht="13.5" hidden="1">
      <c r="A105" s="30" t="s">
        <v>549</v>
      </c>
      <c r="B105" s="77"/>
      <c r="C105" s="165"/>
      <c r="D105" s="238">
        <v>29</v>
      </c>
      <c r="F105" s="66"/>
      <c r="G105" s="66"/>
    </row>
    <row r="106" spans="1:7" ht="13.5" hidden="1">
      <c r="A106" s="30" t="s">
        <v>550</v>
      </c>
      <c r="B106" s="77"/>
      <c r="C106" s="165"/>
      <c r="D106" s="238"/>
      <c r="F106" s="66"/>
      <c r="G106" s="66"/>
    </row>
    <row r="107" spans="1:7" ht="13.5" hidden="1">
      <c r="A107" s="30" t="s">
        <v>551</v>
      </c>
      <c r="B107" s="77"/>
      <c r="C107" s="165"/>
      <c r="D107" s="238">
        <v>30</v>
      </c>
      <c r="F107" s="66"/>
      <c r="G107" s="66"/>
    </row>
    <row r="108" spans="1:7" ht="13.5" hidden="1">
      <c r="A108" s="30" t="s">
        <v>552</v>
      </c>
      <c r="B108" s="77"/>
      <c r="C108" s="165"/>
      <c r="D108" s="238"/>
      <c r="F108" s="66"/>
      <c r="G108" s="66"/>
    </row>
    <row r="109" spans="1:7" ht="13.5" hidden="1">
      <c r="A109" s="30" t="s">
        <v>553</v>
      </c>
      <c r="B109" s="77"/>
      <c r="C109" s="165"/>
      <c r="D109" s="238">
        <v>31</v>
      </c>
      <c r="F109" s="66"/>
      <c r="G109" s="66"/>
    </row>
    <row r="110" spans="1:7" ht="13.5" hidden="1">
      <c r="A110" s="30" t="s">
        <v>554</v>
      </c>
      <c r="B110" s="77"/>
      <c r="C110" s="165"/>
      <c r="D110" s="238"/>
      <c r="F110" s="66"/>
      <c r="G110" s="66"/>
    </row>
    <row r="111" spans="1:7" ht="13.5" hidden="1">
      <c r="A111" s="30" t="s">
        <v>555</v>
      </c>
      <c r="B111" s="77"/>
      <c r="C111" s="165"/>
      <c r="D111" s="238">
        <v>32</v>
      </c>
      <c r="F111" s="66"/>
      <c r="G111" s="66"/>
    </row>
    <row r="112" spans="1:7" ht="13.5" hidden="1">
      <c r="A112" s="30" t="s">
        <v>556</v>
      </c>
      <c r="B112" s="77"/>
      <c r="C112" s="165"/>
      <c r="D112" s="238"/>
      <c r="F112" s="66"/>
      <c r="G112" s="66"/>
    </row>
    <row r="113" spans="1:7" ht="13.5" hidden="1">
      <c r="A113" s="30" t="s">
        <v>557</v>
      </c>
      <c r="B113" s="77"/>
      <c r="C113" s="165"/>
      <c r="D113" s="238">
        <v>33</v>
      </c>
      <c r="F113" s="66"/>
      <c r="G113" s="66"/>
    </row>
    <row r="114" spans="1:7" ht="13.5" hidden="1">
      <c r="A114" s="30" t="s">
        <v>558</v>
      </c>
      <c r="B114" s="77"/>
      <c r="C114" s="165"/>
      <c r="D114" s="238"/>
      <c r="F114" s="66"/>
      <c r="G114" s="66"/>
    </row>
    <row r="115" spans="1:7" ht="13.5" hidden="1">
      <c r="A115" s="30" t="s">
        <v>559</v>
      </c>
      <c r="B115" s="77"/>
      <c r="C115" s="165"/>
      <c r="D115" s="238">
        <v>34</v>
      </c>
      <c r="F115" s="66"/>
      <c r="G115" s="66"/>
    </row>
    <row r="116" spans="1:7" ht="13.5" hidden="1">
      <c r="A116" s="30" t="s">
        <v>560</v>
      </c>
      <c r="B116" s="77"/>
      <c r="C116" s="165"/>
      <c r="D116" s="238"/>
      <c r="F116" s="66"/>
      <c r="G116" s="66"/>
    </row>
    <row r="117" spans="1:7" ht="13.5" hidden="1">
      <c r="A117" s="30" t="s">
        <v>561</v>
      </c>
      <c r="B117" s="77"/>
      <c r="C117" s="165"/>
      <c r="D117" s="238">
        <v>35</v>
      </c>
      <c r="F117" s="66"/>
      <c r="G117" s="66"/>
    </row>
    <row r="118" spans="1:7" ht="13.5" hidden="1">
      <c r="A118" s="30" t="s">
        <v>562</v>
      </c>
      <c r="B118" s="77"/>
      <c r="C118" s="165"/>
      <c r="D118" s="238"/>
      <c r="F118" s="66"/>
      <c r="G118" s="66"/>
    </row>
    <row r="119" spans="1:7" ht="13.5" hidden="1">
      <c r="A119" s="30" t="s">
        <v>563</v>
      </c>
      <c r="B119" s="77"/>
      <c r="C119" s="165"/>
      <c r="D119" s="238">
        <v>36</v>
      </c>
      <c r="F119" s="66"/>
      <c r="G119" s="66"/>
    </row>
    <row r="120" spans="1:7" ht="13.5" hidden="1">
      <c r="A120" s="30" t="s">
        <v>564</v>
      </c>
      <c r="B120" s="77"/>
      <c r="C120" s="165"/>
      <c r="D120" s="238"/>
      <c r="F120" s="66"/>
      <c r="G120" s="66"/>
    </row>
    <row r="121" spans="1:7" ht="13.5" hidden="1">
      <c r="A121" s="30" t="s">
        <v>565</v>
      </c>
      <c r="B121" s="77"/>
      <c r="C121" s="165"/>
      <c r="D121" s="238">
        <v>37</v>
      </c>
      <c r="F121" s="66"/>
      <c r="G121" s="66"/>
    </row>
    <row r="122" spans="1:7" ht="13.5" hidden="1">
      <c r="A122" s="30" t="s">
        <v>566</v>
      </c>
      <c r="B122" s="77"/>
      <c r="C122" s="165"/>
      <c r="D122" s="238"/>
      <c r="F122" s="66"/>
      <c r="G122" s="66"/>
    </row>
    <row r="123" spans="1:7" ht="13.5" hidden="1">
      <c r="A123" s="30" t="s">
        <v>567</v>
      </c>
      <c r="B123" s="77"/>
      <c r="C123" s="165"/>
      <c r="D123" s="238">
        <v>38</v>
      </c>
      <c r="F123" s="66"/>
      <c r="G123" s="66"/>
    </row>
    <row r="124" spans="1:7" ht="13.5" hidden="1">
      <c r="A124" s="30" t="s">
        <v>568</v>
      </c>
      <c r="B124" s="77"/>
      <c r="C124" s="165"/>
      <c r="D124" s="238"/>
      <c r="F124" s="66"/>
      <c r="G124" s="66"/>
    </row>
    <row r="125" spans="1:7" ht="13.5" hidden="1">
      <c r="A125" s="30" t="s">
        <v>569</v>
      </c>
      <c r="B125" s="77"/>
      <c r="C125" s="165"/>
      <c r="D125" s="238">
        <v>39</v>
      </c>
      <c r="F125" s="66"/>
      <c r="G125" s="66"/>
    </row>
    <row r="126" spans="1:7" ht="13.5" hidden="1">
      <c r="A126" s="30" t="s">
        <v>570</v>
      </c>
      <c r="B126" s="77"/>
      <c r="C126" s="165"/>
      <c r="D126" s="238"/>
      <c r="F126" s="66"/>
      <c r="G126" s="66"/>
    </row>
    <row r="127" spans="1:7" ht="13.5" hidden="1">
      <c r="A127" s="30" t="s">
        <v>571</v>
      </c>
      <c r="B127" s="77"/>
      <c r="C127" s="165"/>
      <c r="D127" s="238">
        <v>40</v>
      </c>
      <c r="F127" s="66"/>
      <c r="G127" s="66"/>
    </row>
    <row r="128" spans="1:7" ht="13.5" hidden="1">
      <c r="A128" s="30" t="s">
        <v>572</v>
      </c>
      <c r="B128" s="77"/>
      <c r="C128" s="165"/>
      <c r="D128" s="238"/>
      <c r="F128" s="66"/>
      <c r="G128" s="66"/>
    </row>
    <row r="129" spans="1:7" ht="13.5" hidden="1">
      <c r="A129" s="30" t="s">
        <v>573</v>
      </c>
      <c r="B129" s="77"/>
      <c r="C129" s="165"/>
      <c r="D129" s="238">
        <v>41</v>
      </c>
      <c r="F129" s="66"/>
      <c r="G129" s="66"/>
    </row>
    <row r="130" spans="1:7" ht="13.5" hidden="1">
      <c r="A130" s="30" t="s">
        <v>574</v>
      </c>
      <c r="B130" s="77"/>
      <c r="C130" s="165"/>
      <c r="D130" s="238"/>
      <c r="F130" s="66"/>
      <c r="G130" s="66"/>
    </row>
    <row r="131" spans="1:7" ht="13.5" hidden="1">
      <c r="A131" s="30" t="s">
        <v>575</v>
      </c>
      <c r="B131" s="77"/>
      <c r="C131" s="165"/>
      <c r="D131" s="238">
        <v>42</v>
      </c>
      <c r="F131" s="66"/>
      <c r="G131" s="66"/>
    </row>
    <row r="132" spans="1:7" ht="13.5" hidden="1">
      <c r="A132" s="30" t="s">
        <v>576</v>
      </c>
      <c r="B132" s="77"/>
      <c r="C132" s="165"/>
      <c r="D132" s="238"/>
      <c r="F132" s="66"/>
      <c r="G132" s="66"/>
    </row>
    <row r="133" spans="1:7" ht="13.5" hidden="1">
      <c r="A133" s="30" t="s">
        <v>577</v>
      </c>
      <c r="B133" s="77"/>
      <c r="C133" s="165"/>
      <c r="D133" s="238">
        <v>43</v>
      </c>
      <c r="F133" s="66"/>
      <c r="G133" s="66"/>
    </row>
    <row r="134" spans="1:7" ht="13.5" hidden="1">
      <c r="A134" s="30" t="s">
        <v>578</v>
      </c>
      <c r="B134" s="77"/>
      <c r="C134" s="165"/>
      <c r="D134" s="238"/>
      <c r="F134" s="66"/>
      <c r="G134" s="66"/>
    </row>
    <row r="135" spans="1:7" ht="13.5" hidden="1">
      <c r="A135" s="30" t="s">
        <v>579</v>
      </c>
      <c r="B135" s="77"/>
      <c r="C135" s="165"/>
      <c r="D135" s="238">
        <v>44</v>
      </c>
      <c r="F135" s="66"/>
      <c r="G135" s="66"/>
    </row>
    <row r="136" spans="1:7" ht="13.5" hidden="1">
      <c r="A136" s="30" t="s">
        <v>580</v>
      </c>
      <c r="B136" s="77"/>
      <c r="C136" s="165"/>
      <c r="D136" s="238"/>
      <c r="F136" s="66"/>
      <c r="G136" s="66"/>
    </row>
    <row r="137" spans="1:7" ht="13.5" hidden="1">
      <c r="A137" s="30" t="s">
        <v>581</v>
      </c>
      <c r="B137" s="77"/>
      <c r="C137" s="165"/>
      <c r="D137" s="238">
        <v>45</v>
      </c>
      <c r="F137" s="66"/>
      <c r="G137" s="66"/>
    </row>
    <row r="138" spans="1:7" ht="13.5" hidden="1">
      <c r="A138" s="30" t="s">
        <v>582</v>
      </c>
      <c r="B138" s="77"/>
      <c r="C138" s="165"/>
      <c r="D138" s="238"/>
      <c r="F138" s="66"/>
      <c r="G138" s="66"/>
    </row>
    <row r="139" spans="1:7" ht="13.5" hidden="1">
      <c r="A139" s="30" t="s">
        <v>583</v>
      </c>
      <c r="B139" s="77"/>
      <c r="C139" s="165"/>
      <c r="D139" s="238">
        <v>46</v>
      </c>
      <c r="F139" s="66"/>
      <c r="G139" s="66"/>
    </row>
    <row r="140" spans="1:7" ht="13.5" hidden="1">
      <c r="A140" s="30" t="s">
        <v>584</v>
      </c>
      <c r="B140" s="77"/>
      <c r="C140" s="165"/>
      <c r="D140" s="238"/>
      <c r="F140" s="66"/>
      <c r="G140" s="66"/>
    </row>
    <row r="141" spans="1:7" ht="13.5" hidden="1">
      <c r="A141" s="30" t="s">
        <v>585</v>
      </c>
      <c r="B141" s="77"/>
      <c r="C141" s="165"/>
      <c r="D141" s="238">
        <v>47</v>
      </c>
      <c r="F141" s="66"/>
      <c r="G141" s="66"/>
    </row>
    <row r="142" spans="1:7" ht="13.5" hidden="1">
      <c r="A142" s="30" t="s">
        <v>586</v>
      </c>
      <c r="B142" s="77"/>
      <c r="C142" s="165"/>
      <c r="D142" s="238"/>
      <c r="F142" s="66"/>
      <c r="G142" s="66"/>
    </row>
    <row r="143" spans="1:7" ht="13.5" hidden="1">
      <c r="A143" s="30" t="s">
        <v>587</v>
      </c>
      <c r="B143" s="77"/>
      <c r="C143" s="165"/>
      <c r="D143" s="238">
        <v>48</v>
      </c>
      <c r="F143" s="66"/>
      <c r="G143" s="66"/>
    </row>
    <row r="144" spans="1:7" ht="13.5" hidden="1">
      <c r="A144" s="30" t="s">
        <v>588</v>
      </c>
      <c r="B144" s="77"/>
      <c r="C144" s="165"/>
      <c r="D144" s="238"/>
      <c r="F144" s="66"/>
      <c r="G144" s="66"/>
    </row>
    <row r="145" spans="1:7" ht="13.5" hidden="1">
      <c r="A145" s="30" t="s">
        <v>589</v>
      </c>
      <c r="B145" s="77"/>
      <c r="C145" s="165"/>
      <c r="D145" s="238">
        <v>49</v>
      </c>
      <c r="F145" s="66"/>
      <c r="G145" s="66"/>
    </row>
    <row r="146" spans="1:7" ht="13.5" hidden="1">
      <c r="A146" s="30" t="s">
        <v>590</v>
      </c>
      <c r="B146" s="77"/>
      <c r="C146" s="165"/>
      <c r="D146" s="238"/>
      <c r="F146" s="66"/>
      <c r="G146" s="66"/>
    </row>
    <row r="147" spans="1:7" ht="13.5" hidden="1">
      <c r="A147" s="30" t="s">
        <v>591</v>
      </c>
      <c r="B147" s="77"/>
      <c r="C147" s="165"/>
      <c r="D147" s="238">
        <v>50</v>
      </c>
      <c r="F147" s="66"/>
      <c r="G147" s="66"/>
    </row>
    <row r="148" spans="1:7" ht="13.5" hidden="1">
      <c r="A148" s="30" t="s">
        <v>592</v>
      </c>
      <c r="B148" s="77"/>
      <c r="C148" s="165"/>
      <c r="D148" s="238"/>
      <c r="F148" s="66"/>
      <c r="G148" s="66"/>
    </row>
    <row r="149" spans="1:7" ht="13.5" hidden="1">
      <c r="A149" s="30" t="s">
        <v>593</v>
      </c>
      <c r="B149" s="77"/>
      <c r="C149" s="165"/>
      <c r="D149" s="238">
        <v>51</v>
      </c>
      <c r="F149" s="66"/>
      <c r="G149" s="66"/>
    </row>
    <row r="150" spans="1:7" ht="13.5" hidden="1">
      <c r="A150" s="30" t="s">
        <v>594</v>
      </c>
      <c r="B150" s="77"/>
      <c r="C150" s="165"/>
      <c r="D150" s="238"/>
      <c r="F150" s="66"/>
      <c r="G150" s="66"/>
    </row>
    <row r="151" spans="1:7" ht="13.5" hidden="1">
      <c r="A151" s="30" t="s">
        <v>595</v>
      </c>
      <c r="B151" s="77"/>
      <c r="C151" s="165"/>
      <c r="D151" s="238">
        <v>52</v>
      </c>
      <c r="F151" s="66"/>
      <c r="G151" s="66"/>
    </row>
    <row r="152" spans="1:7" ht="13.5" hidden="1">
      <c r="A152" s="30" t="s">
        <v>596</v>
      </c>
      <c r="B152" s="77"/>
      <c r="C152" s="165"/>
      <c r="D152" s="238"/>
      <c r="F152" s="66"/>
      <c r="G152" s="66"/>
    </row>
    <row r="153" spans="1:7" ht="13.5" hidden="1">
      <c r="A153" s="30" t="s">
        <v>597</v>
      </c>
      <c r="B153" s="77"/>
      <c r="C153" s="165"/>
      <c r="D153" s="238">
        <v>53</v>
      </c>
      <c r="F153" s="66"/>
      <c r="G153" s="66"/>
    </row>
    <row r="154" spans="1:7" ht="13.5" hidden="1">
      <c r="A154" s="30" t="s">
        <v>598</v>
      </c>
      <c r="B154" s="77"/>
      <c r="C154" s="165"/>
      <c r="D154" s="238"/>
      <c r="F154" s="66"/>
      <c r="G154" s="66"/>
    </row>
    <row r="155" spans="1:7" ht="13.5" hidden="1">
      <c r="A155" s="30" t="s">
        <v>599</v>
      </c>
      <c r="B155" s="77"/>
      <c r="C155" s="165"/>
      <c r="D155" s="238">
        <v>54</v>
      </c>
      <c r="F155" s="66"/>
      <c r="G155" s="66"/>
    </row>
    <row r="156" spans="1:7" ht="13.5" hidden="1">
      <c r="A156" s="30" t="s">
        <v>600</v>
      </c>
      <c r="B156" s="77"/>
      <c r="C156" s="165"/>
      <c r="D156" s="238"/>
      <c r="F156" s="66"/>
      <c r="G156" s="66"/>
    </row>
    <row r="157" spans="1:7" ht="13.5" hidden="1">
      <c r="A157" s="30" t="s">
        <v>601</v>
      </c>
      <c r="B157" s="77"/>
      <c r="C157" s="165"/>
      <c r="D157" s="238">
        <v>55</v>
      </c>
      <c r="F157" s="66"/>
      <c r="G157" s="66"/>
    </row>
    <row r="158" spans="1:7" ht="13.5" hidden="1">
      <c r="A158" s="30" t="s">
        <v>602</v>
      </c>
      <c r="B158" s="77"/>
      <c r="C158" s="165"/>
      <c r="D158" s="238"/>
      <c r="F158" s="66"/>
      <c r="G158" s="66"/>
    </row>
    <row r="159" spans="1:7" ht="13.5">
      <c r="A159" s="30" t="s">
        <v>603</v>
      </c>
      <c r="B159" s="77"/>
      <c r="C159" s="165"/>
      <c r="D159" s="238">
        <v>56</v>
      </c>
      <c r="F159" s="66"/>
      <c r="G159" s="66"/>
    </row>
    <row r="160" spans="1:7" ht="13.5">
      <c r="A160" s="30" t="s">
        <v>604</v>
      </c>
      <c r="B160" s="77"/>
      <c r="C160" s="166"/>
      <c r="D160" s="238"/>
      <c r="F160" s="66"/>
      <c r="G160" s="66"/>
    </row>
    <row r="161" spans="6:7" ht="13.5">
      <c r="F161" s="66"/>
      <c r="G161" s="66"/>
    </row>
    <row r="162" spans="1:20" ht="13.5">
      <c r="A162" s="171" t="s">
        <v>409</v>
      </c>
      <c r="B162" s="76"/>
      <c r="C162" s="75"/>
      <c r="D162" s="23" t="s">
        <v>610</v>
      </c>
      <c r="E162" s="23" t="s">
        <v>611</v>
      </c>
      <c r="F162" s="23" t="s">
        <v>612</v>
      </c>
      <c r="G162" s="23" t="s">
        <v>613</v>
      </c>
      <c r="H162" s="23" t="s">
        <v>614</v>
      </c>
      <c r="I162" s="23" t="s">
        <v>615</v>
      </c>
      <c r="J162" s="23" t="s">
        <v>616</v>
      </c>
      <c r="K162" s="23" t="s">
        <v>617</v>
      </c>
      <c r="L162" s="23" t="s">
        <v>618</v>
      </c>
      <c r="M162" s="23" t="s">
        <v>619</v>
      </c>
      <c r="N162" s="23" t="s">
        <v>620</v>
      </c>
      <c r="O162" s="23" t="s">
        <v>621</v>
      </c>
      <c r="P162" s="23" t="s">
        <v>622</v>
      </c>
      <c r="Q162" s="23" t="s">
        <v>623</v>
      </c>
      <c r="R162" s="23" t="s">
        <v>624</v>
      </c>
      <c r="S162" s="23" t="s">
        <v>625</v>
      </c>
      <c r="T162" s="23" t="s">
        <v>626</v>
      </c>
    </row>
    <row r="163" spans="1:7" ht="13.5">
      <c r="A163" s="171" t="s">
        <v>410</v>
      </c>
      <c r="B163" s="76"/>
      <c r="C163" s="75"/>
      <c r="F163" s="66"/>
      <c r="G163" s="66"/>
    </row>
    <row r="164" spans="1:7" ht="13.5">
      <c r="A164" s="171" t="s">
        <v>411</v>
      </c>
      <c r="B164" s="76"/>
      <c r="C164" s="75"/>
      <c r="F164" s="66"/>
      <c r="G164" s="66"/>
    </row>
    <row r="165" spans="1:7" ht="13.5">
      <c r="A165" s="171" t="s">
        <v>412</v>
      </c>
      <c r="B165" s="76"/>
      <c r="C165" s="75"/>
      <c r="F165" s="66"/>
      <c r="G165" s="66"/>
    </row>
    <row r="166" spans="1:3" ht="13.5">
      <c r="A166" s="171" t="s">
        <v>413</v>
      </c>
      <c r="B166" s="76"/>
      <c r="C166" s="75"/>
    </row>
    <row r="167" spans="1:7" ht="13.5">
      <c r="A167" s="171" t="s">
        <v>414</v>
      </c>
      <c r="B167" s="76"/>
      <c r="C167" s="75"/>
      <c r="F167" s="66"/>
      <c r="G167" s="66"/>
    </row>
    <row r="168" spans="1:7" ht="13.5">
      <c r="A168" s="171" t="s">
        <v>415</v>
      </c>
      <c r="B168" s="76"/>
      <c r="C168" s="75"/>
      <c r="F168" s="66"/>
      <c r="G168" s="66"/>
    </row>
    <row r="169" spans="1:3" ht="13.5">
      <c r="A169" s="171" t="s">
        <v>416</v>
      </c>
      <c r="B169" s="76"/>
      <c r="C169" s="75"/>
    </row>
    <row r="170" spans="1:7" ht="13.5" hidden="1">
      <c r="A170" s="175" t="s">
        <v>425</v>
      </c>
      <c r="B170" s="215"/>
      <c r="C170" s="75" t="s">
        <v>628</v>
      </c>
      <c r="F170" s="66"/>
      <c r="G170" s="66"/>
    </row>
    <row r="171" spans="1:7" ht="13.5">
      <c r="A171" s="176" t="s">
        <v>426</v>
      </c>
      <c r="B171" s="216"/>
      <c r="C171" s="75" t="s">
        <v>637</v>
      </c>
      <c r="F171" s="66"/>
      <c r="G171" s="66"/>
    </row>
    <row r="172" spans="1:7" ht="13.5" hidden="1">
      <c r="A172" s="177" t="s">
        <v>427</v>
      </c>
      <c r="B172" s="215"/>
      <c r="C172" s="75" t="s">
        <v>627</v>
      </c>
      <c r="G172" s="66"/>
    </row>
    <row r="173" spans="1:3" ht="13.5">
      <c r="A173" s="177" t="s">
        <v>420</v>
      </c>
      <c r="B173" s="216"/>
      <c r="C173" s="75" t="s">
        <v>629</v>
      </c>
    </row>
    <row r="174" spans="1:7" ht="13.5">
      <c r="A174" s="177" t="s">
        <v>421</v>
      </c>
      <c r="B174" s="76"/>
      <c r="C174" s="75"/>
      <c r="D174" s="23" t="s">
        <v>630</v>
      </c>
      <c r="E174" s="23" t="s">
        <v>631</v>
      </c>
      <c r="F174" s="66"/>
      <c r="G174" s="66"/>
    </row>
    <row r="175" spans="1:7" ht="13.5" hidden="1">
      <c r="A175" s="39" t="s">
        <v>422</v>
      </c>
      <c r="B175" s="217"/>
      <c r="C175" s="75" t="s">
        <v>632</v>
      </c>
      <c r="F175" s="66"/>
      <c r="G175" s="66"/>
    </row>
    <row r="176" spans="1:7" ht="13.5">
      <c r="A176" s="39" t="s">
        <v>635</v>
      </c>
      <c r="B176" s="76"/>
      <c r="C176" s="75"/>
      <c r="D176" s="23" t="s">
        <v>633</v>
      </c>
      <c r="E176" s="23" t="s">
        <v>634</v>
      </c>
      <c r="F176" s="66"/>
      <c r="G176" s="66"/>
    </row>
    <row r="177" spans="1:7" ht="13.5">
      <c r="A177" s="67"/>
      <c r="B177" s="69"/>
      <c r="C177" s="221"/>
      <c r="F177" s="66"/>
      <c r="G177" s="66"/>
    </row>
    <row r="178" spans="1:7" ht="144.75" customHeight="1">
      <c r="A178" s="39" t="s">
        <v>639</v>
      </c>
      <c r="B178" s="71"/>
      <c r="C178" s="239" t="s">
        <v>645</v>
      </c>
      <c r="F178" s="66"/>
      <c r="G178" s="66"/>
    </row>
    <row r="179" spans="1:7" ht="13.5">
      <c r="A179" s="39" t="s">
        <v>644</v>
      </c>
      <c r="B179" s="71"/>
      <c r="C179" s="240"/>
      <c r="F179" s="66"/>
      <c r="G179" s="66"/>
    </row>
    <row r="180" spans="1:7" ht="144.75" customHeight="1">
      <c r="A180" s="39" t="s">
        <v>640</v>
      </c>
      <c r="B180" s="71"/>
      <c r="C180" s="240"/>
      <c r="F180" s="66"/>
      <c r="G180" s="66"/>
    </row>
    <row r="181" spans="1:7" ht="13.5">
      <c r="A181" s="39" t="s">
        <v>644</v>
      </c>
      <c r="B181" s="71"/>
      <c r="C181" s="240"/>
      <c r="F181" s="66"/>
      <c r="G181" s="66"/>
    </row>
    <row r="182" spans="1:7" ht="144.75" customHeight="1">
      <c r="A182" s="39" t="s">
        <v>641</v>
      </c>
      <c r="B182" s="71"/>
      <c r="C182" s="240"/>
      <c r="F182" s="66"/>
      <c r="G182" s="66"/>
    </row>
    <row r="183" spans="1:7" ht="13.5">
      <c r="A183" s="39" t="s">
        <v>644</v>
      </c>
      <c r="B183" s="71"/>
      <c r="C183" s="240"/>
      <c r="F183" s="66"/>
      <c r="G183" s="66"/>
    </row>
    <row r="184" spans="1:7" ht="144.75" customHeight="1">
      <c r="A184" s="39" t="s">
        <v>642</v>
      </c>
      <c r="B184" s="71"/>
      <c r="C184" s="240"/>
      <c r="F184" s="66"/>
      <c r="G184" s="66"/>
    </row>
    <row r="185" spans="1:7" ht="13.5">
      <c r="A185" s="39" t="s">
        <v>644</v>
      </c>
      <c r="B185" s="71"/>
      <c r="C185" s="240"/>
      <c r="F185" s="66"/>
      <c r="G185" s="66"/>
    </row>
    <row r="186" spans="1:7" ht="144.75" customHeight="1">
      <c r="A186" s="39" t="s">
        <v>643</v>
      </c>
      <c r="B186" s="71"/>
      <c r="C186" s="240"/>
      <c r="F186" s="66"/>
      <c r="G186" s="66"/>
    </row>
    <row r="187" spans="1:7" ht="13.5">
      <c r="A187" s="39" t="s">
        <v>644</v>
      </c>
      <c r="B187" s="71"/>
      <c r="C187" s="241"/>
      <c r="F187" s="66"/>
      <c r="G187" s="66"/>
    </row>
    <row r="188" spans="6:7" ht="13.5">
      <c r="F188" s="66"/>
      <c r="G188" s="66"/>
    </row>
    <row r="189" spans="6:7" ht="13.5">
      <c r="F189" s="66"/>
      <c r="G189" s="66"/>
    </row>
    <row r="190" spans="6:7" ht="13.5">
      <c r="F190" s="66"/>
      <c r="G190" s="66"/>
    </row>
    <row r="191" spans="6:7" ht="13.5">
      <c r="F191" s="66"/>
      <c r="G191" s="66"/>
    </row>
    <row r="192" spans="6:7" ht="13.5">
      <c r="F192" s="66"/>
      <c r="G192" s="66"/>
    </row>
    <row r="193" spans="6:7" ht="13.5">
      <c r="F193" s="66"/>
      <c r="G193" s="66"/>
    </row>
    <row r="194" spans="6:7" ht="13.5">
      <c r="F194" s="66"/>
      <c r="G194" s="66"/>
    </row>
    <row r="195" spans="6:7" ht="13.5">
      <c r="F195" s="66"/>
      <c r="G195" s="66"/>
    </row>
    <row r="196" spans="6:7" ht="13.5">
      <c r="F196" s="66"/>
      <c r="G196" s="66"/>
    </row>
    <row r="197" spans="6:7" ht="13.5">
      <c r="F197" s="66"/>
      <c r="G197" s="66"/>
    </row>
    <row r="198" spans="6:7" ht="13.5">
      <c r="F198" s="66"/>
      <c r="G198" s="66"/>
    </row>
    <row r="199" spans="6:7" ht="13.5">
      <c r="F199" s="66"/>
      <c r="G199" s="66"/>
    </row>
  </sheetData>
  <sheetProtection/>
  <protectedRanges>
    <protectedRange sqref="B1 B3" name="範囲1"/>
  </protectedRanges>
  <mergeCells count="61">
    <mergeCell ref="C178:C187"/>
    <mergeCell ref="C42:C46"/>
    <mergeCell ref="D55:D56"/>
    <mergeCell ref="D57:D58"/>
    <mergeCell ref="D59:D60"/>
    <mergeCell ref="D61:D62"/>
    <mergeCell ref="D63:D64"/>
    <mergeCell ref="D49:D50"/>
    <mergeCell ref="D51:D52"/>
    <mergeCell ref="D53:D54"/>
    <mergeCell ref="D65:D66"/>
    <mergeCell ref="D67:D68"/>
    <mergeCell ref="D69:D70"/>
    <mergeCell ref="D71:D72"/>
    <mergeCell ref="D73:D74"/>
    <mergeCell ref="D75:D76"/>
    <mergeCell ref="D77:D78"/>
    <mergeCell ref="D79:D80"/>
    <mergeCell ref="D81:D82"/>
    <mergeCell ref="D83:D84"/>
    <mergeCell ref="D85:D86"/>
    <mergeCell ref="D87:D88"/>
    <mergeCell ref="D89:D90"/>
    <mergeCell ref="D91:D92"/>
    <mergeCell ref="D93:D94"/>
    <mergeCell ref="D95:D96"/>
    <mergeCell ref="D97:D98"/>
    <mergeCell ref="D99:D100"/>
    <mergeCell ref="D101:D102"/>
    <mergeCell ref="D103:D104"/>
    <mergeCell ref="D105:D106"/>
    <mergeCell ref="D107:D108"/>
    <mergeCell ref="D109:D110"/>
    <mergeCell ref="D111:D112"/>
    <mergeCell ref="D135:D136"/>
    <mergeCell ref="D113:D114"/>
    <mergeCell ref="D115:D116"/>
    <mergeCell ref="D117:D118"/>
    <mergeCell ref="D119:D120"/>
    <mergeCell ref="D121:D122"/>
    <mergeCell ref="D123:D124"/>
    <mergeCell ref="D155:D156"/>
    <mergeCell ref="D157:D158"/>
    <mergeCell ref="D159:D160"/>
    <mergeCell ref="D139:D140"/>
    <mergeCell ref="D141:D142"/>
    <mergeCell ref="D125:D126"/>
    <mergeCell ref="D143:D144"/>
    <mergeCell ref="D145:D146"/>
    <mergeCell ref="D147:D148"/>
    <mergeCell ref="D149:D150"/>
    <mergeCell ref="C11:C18"/>
    <mergeCell ref="C19:C26"/>
    <mergeCell ref="C27:C31"/>
    <mergeCell ref="D137:D138"/>
    <mergeCell ref="D151:D152"/>
    <mergeCell ref="D153:D154"/>
    <mergeCell ref="D127:D128"/>
    <mergeCell ref="D129:D130"/>
    <mergeCell ref="D131:D132"/>
    <mergeCell ref="D133:D134"/>
  </mergeCells>
  <conditionalFormatting sqref="A2">
    <cfRule type="cellIs" priority="8" dxfId="4" operator="equal" stopIfTrue="1">
      <formula>"注意！特区のみならばここは空欄です"</formula>
    </cfRule>
  </conditionalFormatting>
  <conditionalFormatting sqref="G1:H1">
    <cfRule type="cellIs" priority="9" dxfId="4" operator="equal" stopIfTrue="1">
      <formula>"未入力注意"</formula>
    </cfRule>
  </conditionalFormatting>
  <conditionalFormatting sqref="K1 I1">
    <cfRule type="cellIs" priority="10" dxfId="4" operator="equal" stopIfTrue="1">
      <formula>"注意！"</formula>
    </cfRule>
  </conditionalFormatting>
  <conditionalFormatting sqref="A3">
    <cfRule type="cellIs" priority="11" dxfId="4" operator="equal" stopIfTrue="1">
      <formula>"注意！番号に誤りはないか"</formula>
    </cfRule>
  </conditionalFormatting>
  <conditionalFormatting sqref="C6">
    <cfRule type="cellIs" priority="4" dxfId="0" operator="equal" stopIfTrue="1">
      <formula>"【注意！】コード番号に誤りがないかご確認下さい。（１）より大きい番号でなければなりません。"</formula>
    </cfRule>
  </conditionalFormatting>
  <conditionalFormatting sqref="C7">
    <cfRule type="cellIs" priority="5" dxfId="0" operator="equal" stopIfTrue="1">
      <formula>"共同申請する場合は､全ての団体名を記載してください。複数の場合は改行やスペースで整形しないで「、」で区切って続けて記載してください。"</formula>
    </cfRule>
  </conditionalFormatting>
  <conditionalFormatting sqref="C8">
    <cfRule type="cellIs" priority="6" dxfId="0" operator="equal" stopIfTrue="1">
      <formula>"原則途中改行せずに記載してください。幅は変動するのでスペースでの整形はしないでください！"</formula>
    </cfRule>
  </conditionalFormatting>
  <conditionalFormatting sqref="C5">
    <cfRule type="cellIs" priority="1" dxfId="0" operator="equal" stopIfTrue="1">
      <formula>"【注意！】コード番号に誤りがないかご確認下さい。"</formula>
    </cfRule>
  </conditionalFormatting>
  <dataValidations count="11">
    <dataValidation allowBlank="1" showInputMessage="1" showErrorMessage="1" imeMode="halfAlpha" sqref="C47:C160"/>
    <dataValidation type="list" allowBlank="1" showInputMessage="1" showErrorMessage="1" promptTitle="申請の分類を選択してください" prompt="１：特区単独&#10;２：地域再生単独&#10;３：特区と地域再生の両方" imeMode="halfAlpha" sqref="B1">
      <formula1>$D$1:$F$1</formula1>
    </dataValidation>
    <dataValidation type="list" allowBlank="1" showInputMessage="1" showErrorMessage="1" sqref="B2">
      <formula1>$D$2:$G$2</formula1>
    </dataValidation>
    <dataValidation type="list" allowBlank="1" showInputMessage="1" showErrorMessage="1" sqref="B3">
      <formula1>$D$3:$AY$3</formula1>
    </dataValidation>
    <dataValidation type="list" allowBlank="1" showInputMessage="1" showErrorMessage="1" sqref="B4">
      <formula1>$D$4:$AY$4</formula1>
    </dataValidation>
    <dataValidation type="list" allowBlank="1" showInputMessage="1" showErrorMessage="1" sqref="B32">
      <formula1>$D$32:$J$32</formula1>
    </dataValidation>
    <dataValidation type="list" allowBlank="1" showInputMessage="1" showErrorMessage="1" sqref="B47">
      <formula1>$D$47:$E$47</formula1>
    </dataValidation>
    <dataValidation type="list" allowBlank="1" showInputMessage="1" showErrorMessage="1" sqref="B19:B26">
      <formula1>$D$19:$G$19</formula1>
    </dataValidation>
    <dataValidation type="list" allowBlank="1" showInputMessage="1" showErrorMessage="1" sqref="B162:B169">
      <formula1>$D$162:$T$162</formula1>
    </dataValidation>
    <dataValidation type="list" allowBlank="1" showInputMessage="1" showErrorMessage="1" sqref="B174">
      <formula1>$D$174:$E$174</formula1>
    </dataValidation>
    <dataValidation type="list" allowBlank="1" showInputMessage="1" showErrorMessage="1" sqref="B176">
      <formula1>$D$176:$E$176</formula1>
    </dataValidation>
  </dataValidations>
  <printOptions/>
  <pageMargins left="0.7" right="0.7" top="0.75" bottom="0.75" header="0.3" footer="0.3"/>
  <pageSetup horizontalDpi="600" verticalDpi="600" orientation="portrait" paperSize="9" scale="57" r:id="rId1"/>
  <colBreaks count="1" manualBreakCount="1">
    <brk id="3" max="186" man="1"/>
  </colBreaks>
</worksheet>
</file>

<file path=xl/worksheets/sheet10.xml><?xml version="1.0" encoding="utf-8"?>
<worksheet xmlns="http://schemas.openxmlformats.org/spreadsheetml/2006/main" xmlns:r="http://schemas.openxmlformats.org/officeDocument/2006/relationships">
  <dimension ref="A1:Z2"/>
  <sheetViews>
    <sheetView zoomScalePageLayoutView="0" workbookViewId="0" topLeftCell="A1">
      <selection activeCell="E2" sqref="E2"/>
    </sheetView>
  </sheetViews>
  <sheetFormatPr defaultColWidth="9.00390625" defaultRowHeight="13.5"/>
  <sheetData>
    <row r="1" spans="1:26" ht="67.5">
      <c r="A1" s="178" t="s">
        <v>428</v>
      </c>
      <c r="B1" s="179" t="s">
        <v>212</v>
      </c>
      <c r="C1" s="180" t="s">
        <v>429</v>
      </c>
      <c r="D1" s="181" t="s">
        <v>430</v>
      </c>
      <c r="E1" s="179" t="s">
        <v>431</v>
      </c>
      <c r="F1" s="179" t="s">
        <v>0</v>
      </c>
      <c r="G1" s="179" t="s">
        <v>432</v>
      </c>
      <c r="H1" s="179" t="s">
        <v>217</v>
      </c>
      <c r="I1" s="179" t="s">
        <v>433</v>
      </c>
      <c r="J1" s="179" t="s">
        <v>434</v>
      </c>
      <c r="K1" s="171" t="s">
        <v>409</v>
      </c>
      <c r="L1" s="171" t="s">
        <v>410</v>
      </c>
      <c r="M1" s="171" t="s">
        <v>411</v>
      </c>
      <c r="N1" s="171" t="s">
        <v>412</v>
      </c>
      <c r="O1" s="171" t="s">
        <v>413</v>
      </c>
      <c r="P1" s="171" t="s">
        <v>414</v>
      </c>
      <c r="Q1" s="171" t="s">
        <v>415</v>
      </c>
      <c r="R1" s="171" t="s">
        <v>416</v>
      </c>
      <c r="S1" s="172" t="s">
        <v>417</v>
      </c>
      <c r="T1" s="173" t="s">
        <v>418</v>
      </c>
      <c r="U1" s="174" t="s">
        <v>419</v>
      </c>
      <c r="V1" s="174" t="s">
        <v>420</v>
      </c>
      <c r="W1" s="174" t="s">
        <v>421</v>
      </c>
      <c r="X1" s="78" t="s">
        <v>422</v>
      </c>
      <c r="Y1" s="39" t="s">
        <v>423</v>
      </c>
      <c r="Z1" s="39" t="s">
        <v>424</v>
      </c>
    </row>
    <row r="2" spans="1:26" ht="13.5">
      <c r="A2" s="214">
        <f>'基礎データ'!B3</f>
        <v>0</v>
      </c>
      <c r="B2">
        <f>'基礎データ'!B4</f>
        <v>0</v>
      </c>
      <c r="C2">
        <f>'基礎データ'!B5</f>
        <v>0</v>
      </c>
      <c r="D2">
        <f>IF('基礎データ'!B6="","",'基礎データ'!B6)</f>
      </c>
      <c r="E2">
        <f>'基礎データ'!B7</f>
        <v>0</v>
      </c>
      <c r="F2">
        <f>'基礎データ'!B8</f>
        <v>0</v>
      </c>
      <c r="G2">
        <f>'基礎データ'!B9</f>
        <v>0</v>
      </c>
      <c r="H2">
        <f>'基礎データ'!B10</f>
        <v>0</v>
      </c>
      <c r="I2" t="str">
        <f>T('基礎データ'!B11)&amp;"　"&amp;T('基礎データ'!B12)&amp;"　"&amp;T('基礎データ'!B13)&amp;"　"&amp;T('基礎データ'!B14)&amp;"　"&amp;T('基礎データ'!B15)&amp;"　"&amp;T('基礎データ'!B16)&amp;"　"&amp;T('基礎データ'!B17)&amp;"　"&amp;T('基礎データ'!B18)</f>
        <v>　　　　　　　</v>
      </c>
      <c r="J2" t="str">
        <f>T('基礎データ'!B27)&amp;"　"&amp;T('基礎データ'!B28)&amp;"　"&amp;T('基礎データ'!B29)&amp;"　"&amp;T('基礎データ'!B30)&amp;"　"&amp;T('基礎データ'!B31)</f>
        <v>　　　　</v>
      </c>
      <c r="K2">
        <f>'基礎データ'!B162</f>
        <v>0</v>
      </c>
      <c r="L2">
        <f>'基礎データ'!B163</f>
        <v>0</v>
      </c>
      <c r="M2">
        <f>'基礎データ'!B164</f>
        <v>0</v>
      </c>
      <c r="N2">
        <f>'基礎データ'!B165</f>
        <v>0</v>
      </c>
      <c r="O2">
        <f>'基礎データ'!B166</f>
        <v>0</v>
      </c>
      <c r="P2">
        <f>'基礎データ'!B167</f>
        <v>0</v>
      </c>
      <c r="Q2">
        <f>'基礎データ'!B168</f>
        <v>0</v>
      </c>
      <c r="R2">
        <f>'基礎データ'!B169</f>
        <v>0</v>
      </c>
      <c r="T2" s="218">
        <f>'基礎データ'!B171</f>
        <v>0</v>
      </c>
      <c r="V2" s="218">
        <f>IF('基礎データ'!B173="","",'基礎データ'!B173)</f>
      </c>
      <c r="W2">
        <f>'基礎データ'!B174</f>
        <v>0</v>
      </c>
      <c r="X2">
        <f>'基礎データ'!B175</f>
        <v>0</v>
      </c>
      <c r="Y2">
        <f>IF('基礎データ'!B176="単独","単独","")</f>
      </c>
      <c r="Z2">
        <f>IF('基礎データ'!B176="共同","共同","")</f>
      </c>
    </row>
  </sheetData>
  <sheetProtection password="CC72" sheet="1"/>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S2"/>
  <sheetViews>
    <sheetView zoomScalePageLayoutView="0" workbookViewId="0" topLeftCell="A1">
      <selection activeCell="G2" sqref="G2"/>
    </sheetView>
  </sheetViews>
  <sheetFormatPr defaultColWidth="9.00390625" defaultRowHeight="13.5"/>
  <sheetData>
    <row r="1" spans="1:45" ht="94.5">
      <c r="A1" s="182" t="s">
        <v>211</v>
      </c>
      <c r="B1" s="182" t="s">
        <v>435</v>
      </c>
      <c r="C1" s="183" t="s">
        <v>375</v>
      </c>
      <c r="D1" s="182" t="s">
        <v>212</v>
      </c>
      <c r="E1" s="182" t="s">
        <v>213</v>
      </c>
      <c r="F1" s="182" t="s">
        <v>214</v>
      </c>
      <c r="G1" s="182" t="s">
        <v>215</v>
      </c>
      <c r="H1" s="182" t="s">
        <v>0</v>
      </c>
      <c r="I1" s="182" t="s">
        <v>432</v>
      </c>
      <c r="J1" s="182" t="s">
        <v>217</v>
      </c>
      <c r="K1" s="184" t="s">
        <v>218</v>
      </c>
      <c r="L1" s="184" t="s">
        <v>219</v>
      </c>
      <c r="M1" s="184" t="s">
        <v>220</v>
      </c>
      <c r="N1" s="185" t="s">
        <v>226</v>
      </c>
      <c r="O1" s="186" t="s">
        <v>227</v>
      </c>
      <c r="P1" s="186" t="s">
        <v>228</v>
      </c>
      <c r="Q1" s="186" t="s">
        <v>229</v>
      </c>
      <c r="R1" s="186" t="s">
        <v>436</v>
      </c>
      <c r="S1" s="187" t="s">
        <v>407</v>
      </c>
      <c r="T1" s="188" t="s">
        <v>437</v>
      </c>
      <c r="U1" s="188" t="s">
        <v>438</v>
      </c>
      <c r="V1" s="189" t="s">
        <v>439</v>
      </c>
      <c r="W1" s="189" t="s">
        <v>440</v>
      </c>
      <c r="X1" s="190" t="s">
        <v>441</v>
      </c>
      <c r="Y1" s="191" t="s">
        <v>442</v>
      </c>
      <c r="Z1" s="191" t="s">
        <v>443</v>
      </c>
      <c r="AA1" s="192" t="s">
        <v>444</v>
      </c>
      <c r="AB1" s="191" t="s">
        <v>445</v>
      </c>
      <c r="AC1" s="191" t="s">
        <v>446</v>
      </c>
      <c r="AD1" s="191" t="s">
        <v>447</v>
      </c>
      <c r="AE1" s="193" t="s">
        <v>448</v>
      </c>
      <c r="AF1" s="194" t="s">
        <v>449</v>
      </c>
      <c r="AG1" s="194" t="s">
        <v>450</v>
      </c>
      <c r="AH1" s="194" t="s">
        <v>451</v>
      </c>
      <c r="AI1" s="194" t="s">
        <v>452</v>
      </c>
      <c r="AJ1" s="194" t="s">
        <v>453</v>
      </c>
      <c r="AK1" s="194" t="s">
        <v>454</v>
      </c>
      <c r="AL1" s="194" t="s">
        <v>455</v>
      </c>
      <c r="AM1" s="194" t="s">
        <v>456</v>
      </c>
      <c r="AN1" s="194" t="s">
        <v>457</v>
      </c>
      <c r="AO1" s="194" t="s">
        <v>458</v>
      </c>
      <c r="AP1" s="194" t="s">
        <v>459</v>
      </c>
      <c r="AQ1" s="195" t="s">
        <v>460</v>
      </c>
      <c r="AR1" s="195" t="s">
        <v>461</v>
      </c>
      <c r="AS1" s="196" t="s">
        <v>462</v>
      </c>
    </row>
    <row r="2" spans="1:20" ht="13.5">
      <c r="A2" s="219">
        <f>'基礎データ'!B1</f>
        <v>0</v>
      </c>
      <c r="B2" s="220">
        <f>'基礎データ'!B2</f>
        <v>0</v>
      </c>
      <c r="C2" s="219">
        <f>'基礎データ'!B3</f>
        <v>0</v>
      </c>
      <c r="D2" s="220">
        <f>'基礎データ'!B4</f>
        <v>0</v>
      </c>
      <c r="E2" s="220">
        <f>'基礎データ'!B5</f>
        <v>0</v>
      </c>
      <c r="F2" s="220">
        <f>IF('基礎データ'!B6="","",'基礎データ'!B6)</f>
      </c>
      <c r="G2" s="220">
        <f>'基礎データ'!B7</f>
        <v>0</v>
      </c>
      <c r="H2" s="220">
        <f>'基礎データ'!B8</f>
        <v>0</v>
      </c>
      <c r="I2" s="220">
        <f>'基礎データ'!B9</f>
        <v>0</v>
      </c>
      <c r="J2" s="220">
        <f>'基礎データ'!B10</f>
        <v>0</v>
      </c>
      <c r="K2" s="220" t="str">
        <f>T('基礎データ'!B11)&amp;"　"&amp;T('基礎データ'!B12)&amp;"　"&amp;T('基礎データ'!B13)&amp;"　"&amp;T('基礎データ'!B14)&amp;"　"&amp;T('基礎データ'!B15)&amp;"　"&amp;T('基礎データ'!B16)&amp;"　"&amp;T('基礎データ'!B17)&amp;"　"&amp;T('基礎データ'!B18)</f>
        <v>　　　　　　　</v>
      </c>
      <c r="L2" s="220" t="str">
        <f>T('基礎データ'!B27)&amp;"　"&amp;T('基礎データ'!B28)&amp;"　"&amp;T('基礎データ'!B29)&amp;"　"&amp;T('基礎データ'!B30)&amp;"　"&amp;T('基礎データ'!B31)</f>
        <v>　　　　</v>
      </c>
      <c r="M2" s="220">
        <f>'基礎データ'!B32</f>
        <v>0</v>
      </c>
      <c r="N2" s="220">
        <f>IF('基礎データ'!B33="","",'基礎データ'!B33)</f>
      </c>
      <c r="O2">
        <f>'基礎データ'!B36</f>
        <v>0</v>
      </c>
      <c r="P2">
        <f>'基礎データ'!B38</f>
        <v>0</v>
      </c>
      <c r="Q2">
        <f>'基礎データ'!B39</f>
        <v>0</v>
      </c>
      <c r="R2">
        <f>'基礎データ'!B40</f>
        <v>0</v>
      </c>
      <c r="S2">
        <f>'基礎データ'!B41</f>
        <v>0</v>
      </c>
      <c r="T2">
        <f>'基礎データ'!B47</f>
        <v>0</v>
      </c>
    </row>
  </sheetData>
  <sheetProtection password="CC72" sheet="1"/>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AA62"/>
  <sheetViews>
    <sheetView view="pageBreakPreview" zoomScale="70" zoomScaleNormal="75" zoomScaleSheetLayoutView="70" zoomScalePageLayoutView="0" workbookViewId="0" topLeftCell="A1">
      <selection activeCell="H10" sqref="H10"/>
    </sheetView>
  </sheetViews>
  <sheetFormatPr defaultColWidth="9.00390625" defaultRowHeight="13.5"/>
  <cols>
    <col min="1" max="3" width="9.25390625" style="0" customWidth="1"/>
    <col min="4" max="4" width="8.125" style="0" customWidth="1"/>
    <col min="5" max="5" width="10.50390625" style="0" customWidth="1"/>
    <col min="6" max="7" width="10.125" style="0" customWidth="1"/>
    <col min="8" max="8" width="11.50390625" style="0" customWidth="1"/>
    <col min="9" max="10" width="14.625" style="0" customWidth="1"/>
    <col min="11" max="11" width="39.875" style="0" customWidth="1"/>
    <col min="12" max="13" width="11.75390625" style="0" customWidth="1"/>
    <col min="14" max="14" width="14.25390625" style="0" customWidth="1"/>
    <col min="15" max="16" width="14.625" style="0" customWidth="1"/>
    <col min="17" max="17" width="40.625" style="0" customWidth="1"/>
    <col min="18" max="19" width="11.75390625" style="0" customWidth="1"/>
    <col min="20" max="20" width="14.25390625" style="0" customWidth="1"/>
    <col min="21" max="21" width="14.625" style="0" customWidth="1"/>
    <col min="22" max="26" width="9.25390625" style="0" customWidth="1"/>
    <col min="27" max="27" width="9.625" style="0" bestFit="1" customWidth="1"/>
    <col min="28" max="28" width="9.125" style="0" bestFit="1" customWidth="1"/>
    <col min="29" max="29" width="13.00390625" style="0" customWidth="1"/>
  </cols>
  <sheetData>
    <row r="1" ht="25.5" customHeight="1">
      <c r="A1" s="2" t="s">
        <v>199</v>
      </c>
    </row>
    <row r="2" ht="25.5" customHeight="1">
      <c r="B2" t="s">
        <v>200</v>
      </c>
    </row>
    <row r="3" spans="2:14" ht="15.75" customHeight="1">
      <c r="B3" t="s">
        <v>201</v>
      </c>
      <c r="L3" s="24" t="s">
        <v>202</v>
      </c>
      <c r="M3" s="24"/>
      <c r="N3" s="24"/>
    </row>
    <row r="4" spans="2:12" ht="15.75" customHeight="1">
      <c r="B4" t="s">
        <v>203</v>
      </c>
      <c r="L4" t="s">
        <v>204</v>
      </c>
    </row>
    <row r="5" ht="15.75" customHeight="1">
      <c r="B5" t="s">
        <v>205</v>
      </c>
    </row>
    <row r="6" ht="15.75" customHeight="1">
      <c r="B6" t="s">
        <v>206</v>
      </c>
    </row>
    <row r="7" ht="15.75" customHeight="1"/>
    <row r="8" spans="1:27" ht="26.25" customHeight="1">
      <c r="A8" s="25"/>
      <c r="B8" s="245" t="s">
        <v>207</v>
      </c>
      <c r="C8" s="245"/>
      <c r="D8" s="26">
        <f>IF(ISBLANK(D10),(IF(ISBLANK(E10),(IF(ISBLANK(F10),"","未入力注意")),"未入力注意")),"")</f>
      </c>
      <c r="E8" s="26">
        <f>IF(ISBLANK(F10),"",IF(ISBLANK(E10),"未入力注意",""))</f>
      </c>
      <c r="F8" s="26">
        <f>IF(ISBLANK(F10),IF(ISBLANK(G10),"","注意！"),IF(INT(F10/1000)&lt;&gt;D10,IF(ISBLANK(D10),"",IF(D10=50,"","注意！")),""))</f>
      </c>
      <c r="G8" s="26">
        <f>IF(ISBLANK(G10),"",IF(INT(G10/1000)&lt;&gt;D10,IF(ISBLANK(D10),IF(G10&lt;=F10,"注意！",""),IF(D10=50,"","注意！")),IF(G10&lt;=F10,"注意！","")))</f>
      </c>
      <c r="H8" s="26">
        <f>IF(ISERROR(FIND(CHAR(10),H10)),IF(ISERROR(FIND("　",H10)),"","注意！"),"注意！")</f>
      </c>
      <c r="I8" s="246" t="s">
        <v>208</v>
      </c>
      <c r="J8" s="247"/>
      <c r="K8" s="247"/>
      <c r="L8" s="247"/>
      <c r="M8" s="247"/>
      <c r="N8" s="248"/>
      <c r="O8" s="246" t="s">
        <v>210</v>
      </c>
      <c r="P8" s="247"/>
      <c r="Q8" s="247"/>
      <c r="R8" s="247"/>
      <c r="S8" s="247"/>
      <c r="T8" s="248"/>
      <c r="U8" s="27"/>
      <c r="V8" s="28"/>
      <c r="W8" s="28"/>
      <c r="X8" s="28"/>
      <c r="Y8" s="28"/>
      <c r="Z8" s="28"/>
      <c r="AA8" s="28"/>
    </row>
    <row r="9" spans="1:27" ht="83.25" customHeight="1">
      <c r="A9" s="29" t="s">
        <v>211</v>
      </c>
      <c r="B9" s="30" t="str">
        <f>IF((A10=2)*(B10&lt;&gt;""),"注意！地域再生のみならばここは空欄です","特区")</f>
        <v>特区</v>
      </c>
      <c r="C9" s="30" t="str">
        <f>IF((A10=1)*(C10&lt;&gt;""),"注意！特区のみならばここは空欄です","地域再生")</f>
        <v>地域再生</v>
      </c>
      <c r="D9" s="29" t="str">
        <f>IF(ISBLANK(D10),"都道府県番号",IF(ISBLANK(E10),"都道府県番号",IF(VLOOKUP(D10,$D$15:$E$62,2,FALSE)=E10,"都道府県番号","注意！番号に誤りはないか")))</f>
        <v>都道府県番号</v>
      </c>
      <c r="E9" s="29" t="s">
        <v>212</v>
      </c>
      <c r="F9" s="29" t="s">
        <v>213</v>
      </c>
      <c r="G9" s="29" t="s">
        <v>214</v>
      </c>
      <c r="H9" s="29" t="s">
        <v>215</v>
      </c>
      <c r="I9" s="29" t="s">
        <v>0</v>
      </c>
      <c r="J9" s="29" t="s">
        <v>216</v>
      </c>
      <c r="K9" s="29" t="s">
        <v>217</v>
      </c>
      <c r="L9" s="31" t="s">
        <v>218</v>
      </c>
      <c r="M9" s="31" t="s">
        <v>219</v>
      </c>
      <c r="N9" s="31" t="s">
        <v>220</v>
      </c>
      <c r="O9" s="29" t="s">
        <v>1</v>
      </c>
      <c r="P9" s="29" t="s">
        <v>221</v>
      </c>
      <c r="Q9" s="29" t="s">
        <v>222</v>
      </c>
      <c r="R9" s="31" t="s">
        <v>223</v>
      </c>
      <c r="S9" s="31" t="s">
        <v>224</v>
      </c>
      <c r="T9" s="31" t="s">
        <v>225</v>
      </c>
      <c r="U9" s="32" t="s">
        <v>226</v>
      </c>
      <c r="V9" s="33" t="s">
        <v>227</v>
      </c>
      <c r="W9" s="33" t="s">
        <v>228</v>
      </c>
      <c r="X9" s="33" t="s">
        <v>229</v>
      </c>
      <c r="Y9" s="33" t="s">
        <v>230</v>
      </c>
      <c r="Z9" s="33" t="s">
        <v>231</v>
      </c>
      <c r="AA9" s="29" t="s">
        <v>323</v>
      </c>
    </row>
    <row r="10" spans="1:27" ht="219" customHeight="1">
      <c r="A10" s="34">
        <v>1</v>
      </c>
      <c r="B10" s="34">
        <v>0</v>
      </c>
      <c r="C10" s="34"/>
      <c r="D10" s="36">
        <v>1</v>
      </c>
      <c r="E10" s="37" t="s">
        <v>252</v>
      </c>
      <c r="F10" s="38">
        <v>1402</v>
      </c>
      <c r="G10" s="38"/>
      <c r="H10" s="37" t="s">
        <v>324</v>
      </c>
      <c r="I10" s="37"/>
      <c r="J10" s="39"/>
      <c r="K10" s="40"/>
      <c r="L10" s="35"/>
      <c r="M10" s="35"/>
      <c r="N10" s="41"/>
      <c r="O10" s="37" t="s">
        <v>325</v>
      </c>
      <c r="P10" s="37" t="s">
        <v>326</v>
      </c>
      <c r="Q10" s="40" t="s">
        <v>327</v>
      </c>
      <c r="R10" s="42" t="s">
        <v>135</v>
      </c>
      <c r="S10" s="35" t="s">
        <v>328</v>
      </c>
      <c r="T10" s="43" t="s">
        <v>266</v>
      </c>
      <c r="U10" s="44" t="s">
        <v>329</v>
      </c>
      <c r="V10" s="45" t="s">
        <v>330</v>
      </c>
      <c r="W10" s="45" t="s">
        <v>331</v>
      </c>
      <c r="X10" s="45" t="s">
        <v>332</v>
      </c>
      <c r="Y10" s="45" t="s">
        <v>332</v>
      </c>
      <c r="Z10" s="45" t="s">
        <v>333</v>
      </c>
      <c r="AA10" s="46">
        <v>0</v>
      </c>
    </row>
    <row r="11" spans="1:27" s="1" customFormat="1" ht="408.75" customHeight="1">
      <c r="A11" s="47" t="s">
        <v>233</v>
      </c>
      <c r="B11" s="47" t="s">
        <v>234</v>
      </c>
      <c r="C11" s="47" t="s">
        <v>334</v>
      </c>
      <c r="D11" s="47" t="s">
        <v>236</v>
      </c>
      <c r="E11" s="47" t="s">
        <v>237</v>
      </c>
      <c r="F11" s="47" t="str">
        <f>IF(F8="注意！","【注意！】コード番号に誤りがないかご確認下さい。","一番番号の若い地方公共団体のコードを半角数字で記入してください。")</f>
        <v>一番番号の若い地方公共団体のコードを半角数字で記入してください。</v>
      </c>
      <c r="G11" s="47" t="str">
        <f>IF(G8="注意！","【注意！】コード番号に誤りがないかご確認下さい。（１）より大きい番号でなければなりません。","共同申請の場合、二番目に番号の若い地方公共団体のコードを半角数字で記入してください。
単独申請の場合は記入不要です。")</f>
        <v>共同申請の場合、二番目に番号の若い地方公共団体のコードを半角数字で記入してください。
単独申請の場合は記入不要です。</v>
      </c>
      <c r="H11" s="47" t="str">
        <f>IF(H8="注意！","共同申請する場合は､全ての団体名を記載してください。複数の場合は改行やスペースで整形しないで「、」で区切って続けて記載してください。","共同申請する場合は､全ての団体名を記載してください。
複数の場合は改行しないで「、」で区切って続けて記載してください。")</f>
        <v>共同申請する場合は､全ての団体名を記載してください。
複数の場合は改行しないで「、」で区切って続けて記載してください。</v>
      </c>
      <c r="I11" s="47" t="str">
        <f>IF(I8="注意！","原則途中改行せずに記載してください。幅は変動するのでスペースでの整形はしないでください！","特色のある取り組みの内容が計画の名称に反映するよう工夫してください。
原則途中改行せずに記載してください。幅は変動するのでスペース連打での整形はしないでください。")</f>
        <v>特色のある取り組みの内容が計画の名称に反映するよう工夫してください。
原則途中改行せずに記載してください。幅は変動するのでスペース連打での整形はしないでください。</v>
      </c>
      <c r="J11" s="48" t="s">
        <v>238</v>
      </c>
      <c r="K11" s="49" t="s">
        <v>239</v>
      </c>
      <c r="L11" s="50" t="s">
        <v>240</v>
      </c>
      <c r="M11" s="51" t="s">
        <v>241</v>
      </c>
      <c r="N11" s="50" t="s">
        <v>242</v>
      </c>
      <c r="O11" s="47" t="str">
        <f>IF(O8="注意！","原則途中改行せずに記載してください。幅は変動するのでスペースでの整形はしないでください！","特色のある取り組みの内容が計画の名称に反映するよう工夫してください。
原則途中改行せずに記載してください。幅は変動するのでスペース連打での整形はしないでください。")</f>
        <v>特色のある取り組みの内容が計画の名称に反映するよう工夫してください。
原則途中改行せずに記載してください。幅は変動するのでスペース連打での整形はしないでください。</v>
      </c>
      <c r="P11" s="48" t="s">
        <v>238</v>
      </c>
      <c r="Q11" s="52" t="s">
        <v>243</v>
      </c>
      <c r="R11" s="50" t="s">
        <v>244</v>
      </c>
      <c r="S11" s="51" t="s">
        <v>245</v>
      </c>
      <c r="T11" s="50" t="s">
        <v>246</v>
      </c>
      <c r="U11" s="48" t="s">
        <v>247</v>
      </c>
      <c r="V11" s="249" t="s">
        <v>248</v>
      </c>
      <c r="W11" s="249"/>
      <c r="X11" s="249"/>
      <c r="Y11" s="249"/>
      <c r="Z11" s="249"/>
      <c r="AA11" s="53" t="s">
        <v>249</v>
      </c>
    </row>
    <row r="12" spans="4:27" ht="24.75" customHeight="1">
      <c r="D12" s="54"/>
      <c r="E12" s="55"/>
      <c r="F12" s="55"/>
      <c r="G12" s="55"/>
      <c r="H12" s="55"/>
      <c r="I12" s="55"/>
      <c r="J12" s="56"/>
      <c r="K12" s="55"/>
      <c r="O12" s="55"/>
      <c r="P12" s="55"/>
      <c r="Q12" s="55"/>
      <c r="AA12" s="23"/>
    </row>
    <row r="13" spans="10:27" ht="13.5">
      <c r="J13" s="56"/>
      <c r="T13" s="57"/>
      <c r="AA13" s="23"/>
    </row>
    <row r="14" spans="10:27" ht="13.5">
      <c r="J14" s="56"/>
      <c r="N14" s="58" t="s">
        <v>250</v>
      </c>
      <c r="T14" s="59" t="s">
        <v>251</v>
      </c>
      <c r="AA14" s="23">
        <v>1</v>
      </c>
    </row>
    <row r="15" spans="1:27" ht="13.5">
      <c r="A15">
        <v>1</v>
      </c>
      <c r="B15">
        <v>0</v>
      </c>
      <c r="C15">
        <v>0</v>
      </c>
      <c r="D15" s="60">
        <v>1</v>
      </c>
      <c r="E15" t="s">
        <v>252</v>
      </c>
      <c r="J15" s="56"/>
      <c r="N15" s="58" t="s">
        <v>253</v>
      </c>
      <c r="T15" s="59" t="s">
        <v>254</v>
      </c>
      <c r="AA15">
        <v>0</v>
      </c>
    </row>
    <row r="16" spans="1:20" ht="13.5">
      <c r="A16">
        <v>2</v>
      </c>
      <c r="B16">
        <v>1</v>
      </c>
      <c r="C16">
        <v>1</v>
      </c>
      <c r="D16" s="60">
        <v>2</v>
      </c>
      <c r="E16" t="s">
        <v>255</v>
      </c>
      <c r="J16" s="55"/>
      <c r="N16" s="58" t="s">
        <v>256</v>
      </c>
      <c r="T16" s="59" t="s">
        <v>257</v>
      </c>
    </row>
    <row r="17" spans="1:20" ht="13.5">
      <c r="A17">
        <v>3</v>
      </c>
      <c r="B17">
        <v>2</v>
      </c>
      <c r="C17">
        <v>2</v>
      </c>
      <c r="D17" s="60">
        <v>3</v>
      </c>
      <c r="E17" t="s">
        <v>258</v>
      </c>
      <c r="N17" s="58" t="s">
        <v>259</v>
      </c>
      <c r="T17" s="59" t="s">
        <v>260</v>
      </c>
    </row>
    <row r="18" spans="2:20" ht="13.5">
      <c r="B18">
        <v>3</v>
      </c>
      <c r="C18">
        <v>3</v>
      </c>
      <c r="D18" s="60">
        <v>4</v>
      </c>
      <c r="E18" t="s">
        <v>261</v>
      </c>
      <c r="N18" s="58" t="s">
        <v>262</v>
      </c>
      <c r="T18" s="59" t="s">
        <v>263</v>
      </c>
    </row>
    <row r="19" spans="4:20" ht="13.5">
      <c r="D19" s="60">
        <v>5</v>
      </c>
      <c r="E19" t="s">
        <v>264</v>
      </c>
      <c r="N19" s="58" t="s">
        <v>265</v>
      </c>
      <c r="T19" s="59" t="s">
        <v>266</v>
      </c>
    </row>
    <row r="20" spans="4:20" ht="13.5">
      <c r="D20" s="60">
        <v>6</v>
      </c>
      <c r="E20" t="s">
        <v>267</v>
      </c>
      <c r="N20" s="58" t="s">
        <v>268</v>
      </c>
      <c r="T20" s="59" t="s">
        <v>269</v>
      </c>
    </row>
    <row r="21" spans="4:20" ht="13.5">
      <c r="D21" s="60">
        <v>7</v>
      </c>
      <c r="E21" t="s">
        <v>270</v>
      </c>
      <c r="N21" s="58" t="s">
        <v>271</v>
      </c>
      <c r="T21" s="59" t="s">
        <v>272</v>
      </c>
    </row>
    <row r="22" spans="4:20" ht="13.5">
      <c r="D22" s="60">
        <v>8</v>
      </c>
      <c r="E22" t="s">
        <v>273</v>
      </c>
      <c r="N22" s="58" t="s">
        <v>274</v>
      </c>
      <c r="T22" s="59" t="s">
        <v>275</v>
      </c>
    </row>
    <row r="23" spans="4:20" ht="13.5">
      <c r="D23" s="60">
        <v>9</v>
      </c>
      <c r="E23" t="s">
        <v>276</v>
      </c>
      <c r="N23" s="58" t="s">
        <v>277</v>
      </c>
      <c r="T23" s="59" t="s">
        <v>278</v>
      </c>
    </row>
    <row r="24" spans="4:20" ht="13.5">
      <c r="D24" s="60">
        <v>10</v>
      </c>
      <c r="E24" t="s">
        <v>279</v>
      </c>
      <c r="N24" s="58" t="s">
        <v>280</v>
      </c>
      <c r="T24" s="59" t="s">
        <v>281</v>
      </c>
    </row>
    <row r="25" spans="4:20" ht="13.5">
      <c r="D25" s="60">
        <v>11</v>
      </c>
      <c r="E25" t="s">
        <v>282</v>
      </c>
      <c r="N25" s="58" t="s">
        <v>283</v>
      </c>
      <c r="T25" s="59" t="s">
        <v>284</v>
      </c>
    </row>
    <row r="26" spans="4:20" ht="13.5">
      <c r="D26" s="60">
        <v>12</v>
      </c>
      <c r="E26" t="s">
        <v>285</v>
      </c>
      <c r="T26" s="59" t="s">
        <v>286</v>
      </c>
    </row>
    <row r="27" spans="4:20" ht="13.5">
      <c r="D27" s="60">
        <v>13</v>
      </c>
      <c r="E27" t="s">
        <v>287</v>
      </c>
      <c r="T27" s="58" t="s">
        <v>271</v>
      </c>
    </row>
    <row r="28" spans="4:20" ht="13.5">
      <c r="D28" s="60">
        <v>14</v>
      </c>
      <c r="E28" t="s">
        <v>288</v>
      </c>
      <c r="T28" s="58" t="s">
        <v>274</v>
      </c>
    </row>
    <row r="29" spans="4:20" ht="13.5">
      <c r="D29" s="60">
        <v>15</v>
      </c>
      <c r="E29" t="s">
        <v>289</v>
      </c>
      <c r="T29" s="58" t="s">
        <v>277</v>
      </c>
    </row>
    <row r="30" spans="4:20" ht="13.5">
      <c r="D30" s="60">
        <v>16</v>
      </c>
      <c r="E30" t="s">
        <v>290</v>
      </c>
      <c r="T30" s="58" t="s">
        <v>280</v>
      </c>
    </row>
    <row r="31" spans="4:20" ht="13.5">
      <c r="D31" s="60">
        <v>17</v>
      </c>
      <c r="E31" t="s">
        <v>291</v>
      </c>
      <c r="T31" s="58" t="s">
        <v>283</v>
      </c>
    </row>
    <row r="32" spans="4:5" ht="13.5">
      <c r="D32" s="60">
        <v>18</v>
      </c>
      <c r="E32" t="s">
        <v>292</v>
      </c>
    </row>
    <row r="33" spans="4:5" ht="13.5">
      <c r="D33" s="60">
        <v>19</v>
      </c>
      <c r="E33" t="s">
        <v>293</v>
      </c>
    </row>
    <row r="34" spans="4:5" ht="13.5">
      <c r="D34" s="60">
        <v>20</v>
      </c>
      <c r="E34" t="s">
        <v>294</v>
      </c>
    </row>
    <row r="35" spans="4:5" ht="13.5">
      <c r="D35" s="60">
        <v>21</v>
      </c>
      <c r="E35" t="s">
        <v>295</v>
      </c>
    </row>
    <row r="36" spans="4:5" ht="13.5">
      <c r="D36" s="60">
        <v>22</v>
      </c>
      <c r="E36" t="s">
        <v>296</v>
      </c>
    </row>
    <row r="37" spans="4:5" ht="13.5">
      <c r="D37" s="60">
        <v>23</v>
      </c>
      <c r="E37" t="s">
        <v>297</v>
      </c>
    </row>
    <row r="38" spans="4:5" ht="13.5">
      <c r="D38" s="60">
        <v>24</v>
      </c>
      <c r="E38" t="s">
        <v>298</v>
      </c>
    </row>
    <row r="39" spans="4:5" ht="13.5">
      <c r="D39" s="60">
        <v>25</v>
      </c>
      <c r="E39" t="s">
        <v>299</v>
      </c>
    </row>
    <row r="40" spans="4:5" ht="13.5">
      <c r="D40" s="60">
        <v>26</v>
      </c>
      <c r="E40" t="s">
        <v>300</v>
      </c>
    </row>
    <row r="41" spans="4:5" ht="13.5">
      <c r="D41" s="60">
        <v>27</v>
      </c>
      <c r="E41" t="s">
        <v>301</v>
      </c>
    </row>
    <row r="42" spans="4:5" ht="13.5">
      <c r="D42" s="60">
        <v>28</v>
      </c>
      <c r="E42" t="s">
        <v>302</v>
      </c>
    </row>
    <row r="43" spans="4:5" ht="13.5">
      <c r="D43" s="60">
        <v>29</v>
      </c>
      <c r="E43" t="s">
        <v>303</v>
      </c>
    </row>
    <row r="44" spans="4:5" ht="13.5">
      <c r="D44" s="60">
        <v>30</v>
      </c>
      <c r="E44" t="s">
        <v>304</v>
      </c>
    </row>
    <row r="45" spans="4:5" ht="13.5">
      <c r="D45" s="60">
        <v>31</v>
      </c>
      <c r="E45" t="s">
        <v>305</v>
      </c>
    </row>
    <row r="46" spans="4:5" ht="13.5">
      <c r="D46" s="60">
        <v>32</v>
      </c>
      <c r="E46" t="s">
        <v>306</v>
      </c>
    </row>
    <row r="47" spans="4:5" ht="13.5">
      <c r="D47" s="60">
        <v>33</v>
      </c>
      <c r="E47" t="s">
        <v>307</v>
      </c>
    </row>
    <row r="48" spans="4:5" ht="13.5">
      <c r="D48" s="60">
        <v>34</v>
      </c>
      <c r="E48" t="s">
        <v>308</v>
      </c>
    </row>
    <row r="49" spans="4:5" ht="13.5">
      <c r="D49" s="60">
        <v>35</v>
      </c>
      <c r="E49" t="s">
        <v>309</v>
      </c>
    </row>
    <row r="50" spans="4:5" ht="13.5">
      <c r="D50" s="60">
        <v>36</v>
      </c>
      <c r="E50" t="s">
        <v>310</v>
      </c>
    </row>
    <row r="51" spans="4:5" ht="13.5">
      <c r="D51" s="60">
        <v>37</v>
      </c>
      <c r="E51" t="s">
        <v>311</v>
      </c>
    </row>
    <row r="52" spans="4:5" ht="13.5">
      <c r="D52" s="60">
        <v>38</v>
      </c>
      <c r="E52" t="s">
        <v>312</v>
      </c>
    </row>
    <row r="53" spans="4:5" ht="13.5">
      <c r="D53" s="60">
        <v>39</v>
      </c>
      <c r="E53" t="s">
        <v>313</v>
      </c>
    </row>
    <row r="54" spans="4:5" ht="13.5">
      <c r="D54" s="60">
        <v>40</v>
      </c>
      <c r="E54" t="s">
        <v>314</v>
      </c>
    </row>
    <row r="55" spans="4:5" ht="13.5">
      <c r="D55" s="60">
        <v>41</v>
      </c>
      <c r="E55" t="s">
        <v>315</v>
      </c>
    </row>
    <row r="56" spans="4:5" ht="13.5">
      <c r="D56" s="60">
        <v>42</v>
      </c>
      <c r="E56" t="s">
        <v>316</v>
      </c>
    </row>
    <row r="57" spans="4:5" ht="13.5">
      <c r="D57" s="60">
        <v>43</v>
      </c>
      <c r="E57" t="s">
        <v>317</v>
      </c>
    </row>
    <row r="58" spans="4:5" ht="13.5">
      <c r="D58" s="60">
        <v>44</v>
      </c>
      <c r="E58" t="s">
        <v>318</v>
      </c>
    </row>
    <row r="59" spans="4:5" ht="13.5">
      <c r="D59" s="60">
        <v>45</v>
      </c>
      <c r="E59" t="s">
        <v>319</v>
      </c>
    </row>
    <row r="60" spans="4:5" ht="13.5">
      <c r="D60" s="60">
        <v>46</v>
      </c>
      <c r="E60" t="s">
        <v>320</v>
      </c>
    </row>
    <row r="61" spans="4:5" ht="13.5">
      <c r="D61" s="60">
        <v>47</v>
      </c>
      <c r="E61" t="s">
        <v>321</v>
      </c>
    </row>
    <row r="62" spans="4:5" ht="13.5">
      <c r="D62" s="60">
        <v>50</v>
      </c>
      <c r="E62" t="s">
        <v>322</v>
      </c>
    </row>
  </sheetData>
  <sheetProtection password="CC72" sheet="1" insertHyperlinks="0" sort="0" autoFilter="0"/>
  <protectedRanges>
    <protectedRange sqref="A10:I10 K10:U10" name="範囲1"/>
    <protectedRange sqref="J10" name="範囲1_1"/>
  </protectedRanges>
  <mergeCells count="4">
    <mergeCell ref="B8:C8"/>
    <mergeCell ref="I8:N8"/>
    <mergeCell ref="O8:T8"/>
    <mergeCell ref="V11:Z11"/>
  </mergeCells>
  <conditionalFormatting sqref="B9">
    <cfRule type="cellIs" priority="5" dxfId="4" operator="equal" stopIfTrue="1">
      <formula>"注意！地域再生のみならばここは空欄です"</formula>
    </cfRule>
  </conditionalFormatting>
  <conditionalFormatting sqref="C9">
    <cfRule type="cellIs" priority="6" dxfId="4" operator="equal" stopIfTrue="1">
      <formula>"注意！特区のみならばここは空欄です"</formula>
    </cfRule>
  </conditionalFormatting>
  <conditionalFormatting sqref="D8:E8">
    <cfRule type="cellIs" priority="7" dxfId="4" operator="equal" stopIfTrue="1">
      <formula>"未入力注意"</formula>
    </cfRule>
  </conditionalFormatting>
  <conditionalFormatting sqref="F8:H8">
    <cfRule type="cellIs" priority="8" dxfId="4" operator="equal" stopIfTrue="1">
      <formula>"注意！"</formula>
    </cfRule>
  </conditionalFormatting>
  <conditionalFormatting sqref="D9">
    <cfRule type="cellIs" priority="9" dxfId="4" operator="equal" stopIfTrue="1">
      <formula>"注意！番号に誤りはないか"</formula>
    </cfRule>
  </conditionalFormatting>
  <conditionalFormatting sqref="F11">
    <cfRule type="cellIs" priority="1" dxfId="0" operator="equal" stopIfTrue="1">
      <formula>"【注意！】コード番号に誤りがないかご確認下さい。"</formula>
    </cfRule>
  </conditionalFormatting>
  <conditionalFormatting sqref="G11">
    <cfRule type="cellIs" priority="2" dxfId="0" operator="equal" stopIfTrue="1">
      <formula>"【注意！】コード番号に誤りがないかご確認下さい。（１）より大きい番号でなければなりません。"</formula>
    </cfRule>
  </conditionalFormatting>
  <conditionalFormatting sqref="H11">
    <cfRule type="cellIs" priority="3" dxfId="0" operator="equal" stopIfTrue="1">
      <formula>"共同申請する場合は､全ての団体名を記載してください。複数の場合は改行やスペースで整形しないで「、」で区切って続けて記載してください。"</formula>
    </cfRule>
  </conditionalFormatting>
  <conditionalFormatting sqref="I11 O11">
    <cfRule type="cellIs" priority="4" dxfId="0" operator="equal" stopIfTrue="1">
      <formula>"原則途中改行せずに記載してください。幅は変動するのでスペースでの整形はしないでください！"</formula>
    </cfRule>
  </conditionalFormatting>
  <dataValidations count="12">
    <dataValidation type="list" allowBlank="1" showInputMessage="1" showErrorMessage="1" promptTitle="申請の分類を選択してください" prompt="１：特区単独&#10;２：地域再生単独&#10;３：特区と地域再生の両方" imeMode="halfAlpha" sqref="A10">
      <formula1>$A$15:$A$17</formula1>
    </dataValidation>
    <dataValidation type="list" allowBlank="1" showInputMessage="1" showErrorMessage="1" promptTitle="新規・変更の別を選択してください" prompt="０：特区の新規申請&#10;１：特区の特例の追加を伴う変更申請&#10;２：特区の特例の追加を伴わない変更申請&#10;３：取消" imeMode="halfAlpha" sqref="B10">
      <formula1>$B$14:$B$18</formula1>
    </dataValidation>
    <dataValidation type="list" allowBlank="1" showInputMessage="1" showErrorMessage="1" promptTitle="新規・変更の別を選択してください" prompt="０：新規の認定申請&#10;１：地域再生の支援措置の追加を伴う変更申請&#10;２：地域再生の支援措置の追加を伴わない変更申請&#10;３：取消" imeMode="halfAlpha" sqref="C10">
      <formula1>$C$14:$C$18</formula1>
    </dataValidation>
    <dataValidation type="list" allowBlank="1" showInputMessage="1" showErrorMessage="1" promptTitle="都道府県番号を選択してください。" prompt="（複数都道府県の地方自治体による共同申請の場合は５０を選択）" imeMode="halfAlpha" sqref="D10">
      <formula1>$D$15:$D$62</formula1>
    </dataValidation>
    <dataValidation type="whole" allowBlank="1" showInputMessage="1" showErrorMessage="1" promptTitle="地方公共団体コード" prompt="５桁の地方公共団体コードを入力してください。" imeMode="halfAlpha" sqref="F10:G10">
      <formula1>0</formula1>
      <formula2>50000</formula2>
    </dataValidation>
    <dataValidation allowBlank="1" showInputMessage="1" showErrorMessage="1" imeMode="halfAlpha" sqref="R10:S10 Z10 L10:M10 AA11"/>
    <dataValidation type="list" allowBlank="1" showInputMessage="1" showErrorMessage="1" sqref="T10">
      <formula1>$T$13:$T$31</formula1>
    </dataValidation>
    <dataValidation type="list" allowBlank="1" showInputMessage="1" showErrorMessage="1" promptTitle="都道府県名を選択してください。" prompt="（複数都道府県の地方自治体による共同申請の場合はその他を選択）" sqref="E10">
      <formula1>$E$15:$E$62</formula1>
    </dataValidation>
    <dataValidation type="list" allowBlank="1" showInputMessage="1" showErrorMessage="1" imeMode="halfAlpha" sqref="N10">
      <formula1>$N$13:$N$25</formula1>
    </dataValidation>
    <dataValidation type="textLength" allowBlank="1" showInputMessage="1" showErrorMessage="1" errorTitle="文字数オーバー" error="２５０字を超えています。" sqref="K10">
      <formula1>0</formula1>
      <formula2>500</formula2>
    </dataValidation>
    <dataValidation type="textLength" allowBlank="1" showInputMessage="1" showErrorMessage="1" errorTitle="文字数オーバー" error="文字数が２５０字を超えています。" sqref="Q10">
      <formula1>0</formula1>
      <formula2>500</formula2>
    </dataValidation>
    <dataValidation type="list" allowBlank="1" showInputMessage="1" showErrorMessage="1" sqref="AA10">
      <formula1>$AA$13:$AA$15</formula1>
    </dataValidation>
  </dataValidations>
  <printOptions/>
  <pageMargins left="0.3937007874015748" right="0.1968503937007874" top="0.984251968503937" bottom="0.3937007874015748" header="0" footer="0.1968503937007874"/>
  <pageSetup fitToHeight="1" fitToWidth="1" horizontalDpi="600" verticalDpi="600" orientation="landscape" paperSize="9" scale="39" r:id="rId2"/>
  <drawing r:id="rId1"/>
</worksheet>
</file>

<file path=xl/worksheets/sheet13.xml><?xml version="1.0" encoding="utf-8"?>
<worksheet xmlns="http://schemas.openxmlformats.org/spreadsheetml/2006/main" xmlns:r="http://schemas.openxmlformats.org/officeDocument/2006/relationships">
  <dimension ref="A1:D219"/>
  <sheetViews>
    <sheetView view="pageBreakPreview" zoomScale="75" zoomScaleNormal="75" zoomScaleSheetLayoutView="75" zoomScalePageLayoutView="0" workbookViewId="0" topLeftCell="A1">
      <selection activeCell="E10" sqref="E10"/>
    </sheetView>
  </sheetViews>
  <sheetFormatPr defaultColWidth="9.00390625" defaultRowHeight="13.5"/>
  <cols>
    <col min="1" max="1" width="55.625" style="0" customWidth="1"/>
    <col min="2" max="3" width="42.625" style="0" customWidth="1"/>
  </cols>
  <sheetData>
    <row r="1" ht="25.5" customHeight="1">
      <c r="A1" s="2" t="s">
        <v>3</v>
      </c>
    </row>
    <row r="2" spans="1:3" ht="30" customHeight="1">
      <c r="A2" s="3" t="s">
        <v>4</v>
      </c>
      <c r="B2" s="3"/>
      <c r="C2" s="3"/>
    </row>
    <row r="3" spans="1:3" ht="24" customHeight="1">
      <c r="A3" s="3" t="s">
        <v>45</v>
      </c>
      <c r="B3" s="3"/>
      <c r="C3" s="3"/>
    </row>
    <row r="4" spans="1:3" ht="18" customHeight="1">
      <c r="A4" s="3"/>
      <c r="B4" s="3"/>
      <c r="C4" s="3"/>
    </row>
    <row r="5" spans="1:4" ht="39" customHeight="1">
      <c r="A5" s="21" t="s">
        <v>0</v>
      </c>
      <c r="B5" s="22" t="s">
        <v>5</v>
      </c>
      <c r="C5" s="22" t="s">
        <v>2</v>
      </c>
      <c r="D5" s="16"/>
    </row>
    <row r="6" spans="1:4" ht="30" customHeight="1">
      <c r="A6" s="13" t="s">
        <v>10</v>
      </c>
      <c r="B6" s="14" t="s">
        <v>11</v>
      </c>
      <c r="C6" s="15">
        <v>1</v>
      </c>
      <c r="D6" s="16"/>
    </row>
    <row r="7" spans="1:4" ht="30" customHeight="1">
      <c r="A7" s="13" t="s">
        <v>10</v>
      </c>
      <c r="B7" s="14" t="s">
        <v>12</v>
      </c>
      <c r="C7" s="15">
        <v>4</v>
      </c>
      <c r="D7" s="16"/>
    </row>
    <row r="8" spans="1:4" ht="30" customHeight="1">
      <c r="A8" s="13" t="s">
        <v>10</v>
      </c>
      <c r="B8" s="14" t="s">
        <v>46</v>
      </c>
      <c r="C8" s="15">
        <v>3</v>
      </c>
      <c r="D8" s="16"/>
    </row>
    <row r="9" spans="1:4" ht="30" customHeight="1">
      <c r="A9" s="13"/>
      <c r="B9" s="14"/>
      <c r="C9" s="15"/>
      <c r="D9" s="16"/>
    </row>
    <row r="10" spans="1:4" ht="30" customHeight="1">
      <c r="A10" s="13"/>
      <c r="B10" s="14"/>
      <c r="C10" s="15"/>
      <c r="D10" s="16"/>
    </row>
    <row r="11" spans="1:4" ht="30" customHeight="1">
      <c r="A11" s="13"/>
      <c r="B11" s="14"/>
      <c r="C11" s="15"/>
      <c r="D11" s="16"/>
    </row>
    <row r="12" spans="1:4" ht="30" customHeight="1">
      <c r="A12" s="13"/>
      <c r="B12" s="14"/>
      <c r="C12" s="15"/>
      <c r="D12" s="16"/>
    </row>
    <row r="13" spans="1:4" ht="30" customHeight="1">
      <c r="A13" s="13"/>
      <c r="B13" s="14"/>
      <c r="C13" s="15"/>
      <c r="D13" s="16"/>
    </row>
    <row r="14" spans="1:4" ht="30" customHeight="1">
      <c r="A14" s="13"/>
      <c r="B14" s="14"/>
      <c r="C14" s="15"/>
      <c r="D14" s="16"/>
    </row>
    <row r="15" spans="1:4" ht="30" customHeight="1">
      <c r="A15" s="13"/>
      <c r="B15" s="14"/>
      <c r="C15" s="15"/>
      <c r="D15" s="16"/>
    </row>
    <row r="16" spans="1:4" ht="30" customHeight="1">
      <c r="A16" s="13"/>
      <c r="B16" s="14"/>
      <c r="C16" s="15"/>
      <c r="D16" s="16"/>
    </row>
    <row r="17" spans="1:4" s="1" customFormat="1" ht="156" customHeight="1">
      <c r="A17" s="12" t="s">
        <v>6</v>
      </c>
      <c r="B17" s="11" t="s">
        <v>56</v>
      </c>
      <c r="C17" s="11" t="s">
        <v>198</v>
      </c>
      <c r="D17" s="17"/>
    </row>
    <row r="43" ht="13.5">
      <c r="B43" s="4"/>
    </row>
    <row r="44" ht="13.5">
      <c r="B44" s="4"/>
    </row>
    <row r="45" ht="13.5">
      <c r="B45" s="4"/>
    </row>
    <row r="46" ht="13.5">
      <c r="B46" s="5"/>
    </row>
    <row r="47" ht="13.5">
      <c r="B47" s="5"/>
    </row>
    <row r="48" ht="13.5">
      <c r="B48" s="4"/>
    </row>
    <row r="49" ht="13.5">
      <c r="B49" s="5"/>
    </row>
    <row r="50" ht="13.5">
      <c r="B50" s="5"/>
    </row>
    <row r="51" ht="13.5">
      <c r="B51" s="5"/>
    </row>
    <row r="52" ht="13.5">
      <c r="B52" s="5"/>
    </row>
    <row r="53" ht="13.5">
      <c r="B53" s="5"/>
    </row>
    <row r="54" ht="13.5">
      <c r="B54" s="5"/>
    </row>
    <row r="55" ht="13.5">
      <c r="B55" s="5"/>
    </row>
    <row r="56" ht="13.5">
      <c r="B56" s="5"/>
    </row>
    <row r="57" ht="13.5">
      <c r="B57" s="5"/>
    </row>
    <row r="58" ht="13.5">
      <c r="B58" s="4"/>
    </row>
    <row r="59" ht="13.5">
      <c r="B59" s="4"/>
    </row>
    <row r="60" ht="13.5">
      <c r="B60" s="5"/>
    </row>
    <row r="61" ht="13.5">
      <c r="B61" s="5"/>
    </row>
    <row r="62" ht="13.5">
      <c r="B62" s="5"/>
    </row>
    <row r="63" ht="13.5">
      <c r="B63" s="5"/>
    </row>
    <row r="64" ht="13.5">
      <c r="B64" s="5"/>
    </row>
    <row r="65" ht="13.5">
      <c r="B65" s="5"/>
    </row>
    <row r="66" ht="13.5">
      <c r="B66" s="4"/>
    </row>
    <row r="67" ht="13.5">
      <c r="B67" s="4"/>
    </row>
    <row r="68" ht="13.5">
      <c r="B68" s="4"/>
    </row>
    <row r="69" ht="13.5">
      <c r="B69" s="4"/>
    </row>
    <row r="70" ht="13.5">
      <c r="B70" s="4"/>
    </row>
    <row r="71" ht="13.5">
      <c r="B71" s="4"/>
    </row>
    <row r="72" ht="13.5">
      <c r="B72" s="4"/>
    </row>
    <row r="73" ht="13.5">
      <c r="B73" s="4"/>
    </row>
    <row r="74" ht="13.5">
      <c r="B74" s="4"/>
    </row>
    <row r="75" ht="13.5">
      <c r="B75" s="5"/>
    </row>
    <row r="76" ht="13.5">
      <c r="B76" s="5"/>
    </row>
    <row r="77" ht="13.5">
      <c r="B77" s="5"/>
    </row>
    <row r="78" ht="13.5">
      <c r="B78" s="5"/>
    </row>
    <row r="79" ht="13.5">
      <c r="B79" s="5"/>
    </row>
    <row r="80" ht="13.5">
      <c r="B80" s="5"/>
    </row>
    <row r="81" ht="13.5">
      <c r="B81" s="5"/>
    </row>
    <row r="82" ht="13.5">
      <c r="B82" s="5"/>
    </row>
    <row r="83" ht="13.5">
      <c r="B83" s="6"/>
    </row>
    <row r="84" ht="13.5">
      <c r="B84" s="6"/>
    </row>
    <row r="85" ht="13.5">
      <c r="B85" s="5"/>
    </row>
    <row r="86" ht="13.5">
      <c r="B86" s="5"/>
    </row>
    <row r="87" ht="13.5">
      <c r="B87" s="5"/>
    </row>
    <row r="88" ht="13.5">
      <c r="B88" s="5"/>
    </row>
    <row r="89" ht="13.5">
      <c r="B89" s="5"/>
    </row>
    <row r="90" ht="13.5">
      <c r="B90" s="5"/>
    </row>
    <row r="91" ht="13.5">
      <c r="B91" s="5"/>
    </row>
    <row r="92" ht="13.5">
      <c r="B92" s="7"/>
    </row>
    <row r="93" ht="13.5">
      <c r="B93" s="7"/>
    </row>
    <row r="94" ht="13.5">
      <c r="B94" s="5"/>
    </row>
    <row r="95" ht="13.5">
      <c r="B95" s="5"/>
    </row>
    <row r="96" ht="13.5">
      <c r="B96" s="5"/>
    </row>
    <row r="97" ht="13.5">
      <c r="B97" s="5"/>
    </row>
    <row r="98" ht="13.5">
      <c r="B98" s="5"/>
    </row>
    <row r="99" ht="13.5">
      <c r="B99" s="5"/>
    </row>
    <row r="100" ht="13.5">
      <c r="B100" s="5"/>
    </row>
    <row r="101" ht="13.5">
      <c r="B101" s="5"/>
    </row>
    <row r="102" ht="13.5">
      <c r="B102" s="4"/>
    </row>
    <row r="103" ht="13.5">
      <c r="B103" s="4"/>
    </row>
    <row r="104" ht="13.5">
      <c r="B104" s="4"/>
    </row>
    <row r="105" ht="13.5">
      <c r="B105" s="4"/>
    </row>
    <row r="106" ht="13.5">
      <c r="B106" s="4"/>
    </row>
    <row r="107" ht="13.5">
      <c r="B107" s="4"/>
    </row>
    <row r="108" ht="13.5">
      <c r="B108" s="4"/>
    </row>
    <row r="109" ht="13.5">
      <c r="B109" s="4"/>
    </row>
    <row r="110" ht="13.5">
      <c r="B110" s="4"/>
    </row>
    <row r="111" ht="13.5">
      <c r="B111" s="4"/>
    </row>
    <row r="112" ht="13.5">
      <c r="B112" s="4"/>
    </row>
    <row r="113" ht="13.5">
      <c r="B113" s="5"/>
    </row>
    <row r="114" ht="13.5">
      <c r="B114" s="5"/>
    </row>
    <row r="115" ht="13.5">
      <c r="B115" s="5"/>
    </row>
    <row r="116" ht="13.5">
      <c r="B116" s="5"/>
    </row>
    <row r="117" ht="13.5">
      <c r="B117" s="5"/>
    </row>
    <row r="118" ht="13.5">
      <c r="B118" s="5"/>
    </row>
    <row r="119" ht="13.5">
      <c r="B119" s="5"/>
    </row>
    <row r="120" ht="13.5">
      <c r="B120" s="5"/>
    </row>
    <row r="121" ht="13.5">
      <c r="B121" s="5"/>
    </row>
    <row r="122" ht="13.5">
      <c r="B122" s="4"/>
    </row>
    <row r="123" ht="13.5">
      <c r="B123" s="4"/>
    </row>
    <row r="124" ht="13.5">
      <c r="B124" s="4"/>
    </row>
    <row r="125" ht="13.5">
      <c r="B125" s="4"/>
    </row>
    <row r="126" ht="13.5">
      <c r="B126" s="4"/>
    </row>
    <row r="127" ht="13.5">
      <c r="B127" s="4"/>
    </row>
    <row r="128" ht="13.5">
      <c r="B128" s="4"/>
    </row>
    <row r="129" ht="13.5">
      <c r="B129" s="4"/>
    </row>
    <row r="130" ht="13.5">
      <c r="B130" s="4"/>
    </row>
    <row r="131" ht="13.5">
      <c r="B131" s="4"/>
    </row>
    <row r="132" ht="13.5">
      <c r="B132" s="4"/>
    </row>
    <row r="133" ht="13.5">
      <c r="B133" s="4"/>
    </row>
    <row r="134" ht="13.5">
      <c r="B134" s="4"/>
    </row>
    <row r="135" ht="13.5">
      <c r="B135" s="4"/>
    </row>
    <row r="136" ht="13.5">
      <c r="B136" s="4"/>
    </row>
    <row r="137" ht="13.5">
      <c r="B137" s="4"/>
    </row>
    <row r="138" ht="13.5">
      <c r="B138" s="4"/>
    </row>
    <row r="139" ht="13.5">
      <c r="B139" s="4"/>
    </row>
    <row r="140" ht="13.5">
      <c r="B140" s="4"/>
    </row>
    <row r="141" ht="13.5">
      <c r="B141" s="5"/>
    </row>
    <row r="142" ht="13.5">
      <c r="B142" s="8"/>
    </row>
    <row r="143" ht="13.5">
      <c r="B143" s="5"/>
    </row>
    <row r="144" ht="13.5">
      <c r="B144" s="5"/>
    </row>
    <row r="145" ht="13.5">
      <c r="B145" s="4"/>
    </row>
    <row r="146" ht="13.5">
      <c r="B146" s="4"/>
    </row>
    <row r="147" ht="13.5">
      <c r="B147" s="4"/>
    </row>
    <row r="148" ht="13.5">
      <c r="B148" s="4"/>
    </row>
    <row r="149" ht="13.5">
      <c r="B149" s="4"/>
    </row>
    <row r="150" ht="13.5">
      <c r="B150" s="7"/>
    </row>
    <row r="151" ht="13.5">
      <c r="B151" s="7"/>
    </row>
    <row r="152" ht="13.5">
      <c r="B152" s="4"/>
    </row>
    <row r="153" ht="13.5">
      <c r="B153" s="7"/>
    </row>
    <row r="154" ht="13.5">
      <c r="B154" s="7"/>
    </row>
    <row r="155" ht="13.5">
      <c r="B155" s="7"/>
    </row>
    <row r="156" ht="13.5">
      <c r="B156" s="7"/>
    </row>
    <row r="157" ht="13.5">
      <c r="B157" s="7"/>
    </row>
    <row r="158" ht="13.5">
      <c r="B158" s="9"/>
    </row>
    <row r="159" ht="13.5">
      <c r="B159" s="9"/>
    </row>
    <row r="160" ht="13.5">
      <c r="B160" s="7"/>
    </row>
    <row r="161" ht="13.5">
      <c r="B161" s="7"/>
    </row>
    <row r="162" ht="13.5">
      <c r="B162" s="7"/>
    </row>
    <row r="163" ht="13.5">
      <c r="B163" s="7"/>
    </row>
    <row r="164" ht="13.5">
      <c r="B164" s="7"/>
    </row>
    <row r="165" ht="13.5">
      <c r="B165" s="7"/>
    </row>
    <row r="166" ht="13.5">
      <c r="B166" s="7"/>
    </row>
    <row r="167" ht="13.5">
      <c r="B167" s="9"/>
    </row>
    <row r="168" ht="13.5">
      <c r="B168" s="4"/>
    </row>
    <row r="169" ht="13.5">
      <c r="B169" s="4"/>
    </row>
    <row r="170" ht="13.5">
      <c r="B170" s="4"/>
    </row>
    <row r="171" ht="13.5">
      <c r="B171" s="4"/>
    </row>
    <row r="172" ht="13.5">
      <c r="B172" s="4"/>
    </row>
    <row r="173" ht="13.5">
      <c r="B173" s="4"/>
    </row>
    <row r="174" ht="13.5">
      <c r="B174" s="4"/>
    </row>
    <row r="175" ht="13.5">
      <c r="B175" s="4"/>
    </row>
    <row r="176" ht="13.5">
      <c r="B176" s="4"/>
    </row>
    <row r="177" ht="13.5">
      <c r="B177" s="4"/>
    </row>
    <row r="178" ht="13.5">
      <c r="B178" s="4"/>
    </row>
    <row r="179" ht="13.5">
      <c r="B179" s="4"/>
    </row>
    <row r="180" ht="13.5">
      <c r="B180" s="4"/>
    </row>
    <row r="181" ht="13.5">
      <c r="B181" s="4"/>
    </row>
    <row r="182" ht="13.5">
      <c r="B182" s="4"/>
    </row>
    <row r="183" ht="13.5">
      <c r="B183" s="4"/>
    </row>
    <row r="184" ht="13.5">
      <c r="B184" s="5"/>
    </row>
    <row r="185" ht="13.5">
      <c r="B185" s="5"/>
    </row>
    <row r="186" ht="13.5">
      <c r="B186" s="4"/>
    </row>
    <row r="187" ht="13.5">
      <c r="B187" s="4"/>
    </row>
    <row r="188" ht="13.5">
      <c r="B188" s="4"/>
    </row>
    <row r="189" ht="13.5">
      <c r="B189" s="4"/>
    </row>
    <row r="190" ht="13.5">
      <c r="B190" s="4"/>
    </row>
    <row r="191" ht="13.5">
      <c r="B191" s="4"/>
    </row>
    <row r="192" ht="13.5">
      <c r="B192" s="4"/>
    </row>
    <row r="193" ht="13.5">
      <c r="B193" s="4"/>
    </row>
    <row r="194" ht="13.5">
      <c r="B194" s="4"/>
    </row>
    <row r="195" ht="13.5">
      <c r="B195" s="4"/>
    </row>
    <row r="196" ht="13.5">
      <c r="B196" s="4"/>
    </row>
    <row r="197" ht="13.5">
      <c r="B197" s="4"/>
    </row>
    <row r="198" ht="13.5">
      <c r="B198" s="4"/>
    </row>
    <row r="199" ht="13.5">
      <c r="B199" s="4"/>
    </row>
    <row r="200" ht="13.5">
      <c r="B200" s="4"/>
    </row>
    <row r="201" ht="13.5">
      <c r="B201" s="4"/>
    </row>
    <row r="202" ht="13.5">
      <c r="B202" s="5"/>
    </row>
    <row r="203" ht="13.5">
      <c r="B203" s="5"/>
    </row>
    <row r="204" ht="13.5">
      <c r="B204" s="4"/>
    </row>
    <row r="205" ht="13.5">
      <c r="B205" s="4"/>
    </row>
    <row r="209" ht="13.5">
      <c r="B209" s="10"/>
    </row>
    <row r="211" ht="13.5">
      <c r="B211" s="10"/>
    </row>
    <row r="217" ht="13.5">
      <c r="B217" s="10"/>
    </row>
    <row r="218" ht="13.5">
      <c r="B218" s="10"/>
    </row>
    <row r="219" ht="13.5">
      <c r="B219" s="10"/>
    </row>
  </sheetData>
  <sheetProtection password="CC72" sheet="1"/>
  <protectedRanges>
    <protectedRange sqref="A6:A14" name="範囲1_1"/>
    <protectedRange sqref="A15:A16" name="範囲1"/>
  </protectedRanges>
  <printOptions horizontalCentered="1" verticalCentered="1"/>
  <pageMargins left="0.7874015748031497" right="0.7874015748031497" top="0.7874015748031497" bottom="0.7874015748031497" header="0.5118110236220472" footer="0.5118110236220472"/>
  <pageSetup horizontalDpi="600" verticalDpi="600" orientation="landscape" paperSize="9" scale="8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A62"/>
  <sheetViews>
    <sheetView view="pageBreakPreview" zoomScale="70" zoomScaleNormal="75" zoomScaleSheetLayoutView="70" zoomScalePageLayoutView="0" workbookViewId="0" topLeftCell="A4">
      <selection activeCell="H8" sqref="H8"/>
    </sheetView>
  </sheetViews>
  <sheetFormatPr defaultColWidth="9.00390625" defaultRowHeight="13.5"/>
  <cols>
    <col min="1" max="3" width="9.25390625" style="0" customWidth="1"/>
    <col min="4" max="4" width="8.125" style="0" customWidth="1"/>
    <col min="5" max="5" width="10.50390625" style="0" customWidth="1"/>
    <col min="6" max="7" width="10.125" style="0" customWidth="1"/>
    <col min="8" max="8" width="11.50390625" style="0" customWidth="1"/>
    <col min="9" max="10" width="14.625" style="0" customWidth="1"/>
    <col min="11" max="11" width="39.875" style="0" customWidth="1"/>
    <col min="12" max="13" width="11.75390625" style="0" customWidth="1"/>
    <col min="14" max="14" width="14.25390625" style="0" customWidth="1"/>
    <col min="15" max="16" width="14.625" style="0" customWidth="1"/>
    <col min="17" max="17" width="40.625" style="0" customWidth="1"/>
    <col min="18" max="19" width="11.75390625" style="0" customWidth="1"/>
    <col min="20" max="20" width="14.25390625" style="0" customWidth="1"/>
    <col min="21" max="21" width="14.625" style="0" customWidth="1"/>
    <col min="22" max="26" width="9.25390625" style="0" customWidth="1"/>
    <col min="27" max="27" width="9.625" style="0" bestFit="1" customWidth="1"/>
    <col min="28" max="28" width="9.125" style="0" bestFit="1" customWidth="1"/>
    <col min="29" max="29" width="13.00390625" style="0" customWidth="1"/>
  </cols>
  <sheetData>
    <row r="1" ht="25.5" customHeight="1">
      <c r="A1" s="2" t="s">
        <v>199</v>
      </c>
    </row>
    <row r="2" ht="25.5" customHeight="1">
      <c r="B2" t="s">
        <v>200</v>
      </c>
    </row>
    <row r="3" spans="2:14" ht="15.75" customHeight="1">
      <c r="B3" t="s">
        <v>201</v>
      </c>
      <c r="L3" s="24" t="s">
        <v>202</v>
      </c>
      <c r="M3" s="24"/>
      <c r="N3" s="24"/>
    </row>
    <row r="4" spans="2:12" ht="15.75" customHeight="1">
      <c r="B4" t="s">
        <v>203</v>
      </c>
      <c r="L4" t="s">
        <v>204</v>
      </c>
    </row>
    <row r="5" ht="15.75" customHeight="1">
      <c r="B5" t="s">
        <v>205</v>
      </c>
    </row>
    <row r="6" ht="15.75" customHeight="1">
      <c r="B6" t="s">
        <v>206</v>
      </c>
    </row>
    <row r="7" ht="15.75" customHeight="1"/>
    <row r="8" spans="1:27" ht="26.25" customHeight="1">
      <c r="A8" s="25"/>
      <c r="B8" s="245" t="s">
        <v>207</v>
      </c>
      <c r="C8" s="245"/>
      <c r="D8" s="26">
        <f>IF(ISBLANK(D10),(IF(ISBLANK(E10),(IF(ISBLANK(F10),"","未入力注意")),"未入力注意")),"")</f>
      </c>
      <c r="E8" s="26">
        <f>IF(ISBLANK(F10),"",IF(ISBLANK(E10),"未入力注意",""))</f>
      </c>
      <c r="F8" s="26">
        <f>IF(ISBLANK(F10),IF(ISBLANK(G10),"","注意！"),IF(INT(F10/1000)&lt;&gt;D10,IF(ISBLANK(D10),"",IF(D10=50,"","注意！")),""))</f>
      </c>
      <c r="G8" s="26"/>
      <c r="H8" s="26">
        <f>IF(ISERROR(FIND(CHAR(10),H10)),IF(ISERROR(FIND("　",H10)),"","注意！"),"注意！")</f>
      </c>
      <c r="I8" s="246" t="s">
        <v>209</v>
      </c>
      <c r="J8" s="247"/>
      <c r="K8" s="247"/>
      <c r="L8" s="247"/>
      <c r="M8" s="247"/>
      <c r="N8" s="248"/>
      <c r="O8" s="246" t="s">
        <v>210</v>
      </c>
      <c r="P8" s="247"/>
      <c r="Q8" s="247"/>
      <c r="R8" s="247"/>
      <c r="S8" s="247"/>
      <c r="T8" s="248"/>
      <c r="U8" s="27"/>
      <c r="V8" s="28"/>
      <c r="W8" s="28"/>
      <c r="X8" s="28"/>
      <c r="Y8" s="28"/>
      <c r="Z8" s="28"/>
      <c r="AA8" s="28"/>
    </row>
    <row r="9" spans="1:27" ht="83.25" customHeight="1">
      <c r="A9" s="29" t="s">
        <v>211</v>
      </c>
      <c r="B9" s="30" t="str">
        <f>IF((A10=2)*(B10&lt;&gt;""),"注意！地域再生のみならばここは空欄です","特区")</f>
        <v>特区</v>
      </c>
      <c r="C9" s="30" t="str">
        <f>IF((A10=1)*(C10&lt;&gt;""),"注意！特区のみならばここは空欄です","地域再生")</f>
        <v>地域再生</v>
      </c>
      <c r="D9" s="29" t="e">
        <f>IF(ISBLANK(D10),"都道府県番号",IF(ISBLANK(E10),"都道府県番号",IF(VLOOKUP(D10,$D$15:$E$62,2,FALSE)=E10,"都道府県番号","注意！番号に誤りはないか")))</f>
        <v>#N/A</v>
      </c>
      <c r="E9" s="29" t="s">
        <v>212</v>
      </c>
      <c r="F9" s="29" t="s">
        <v>213</v>
      </c>
      <c r="G9" s="29" t="s">
        <v>214</v>
      </c>
      <c r="H9" s="29" t="s">
        <v>215</v>
      </c>
      <c r="I9" s="29" t="s">
        <v>0</v>
      </c>
      <c r="J9" s="29" t="s">
        <v>216</v>
      </c>
      <c r="K9" s="29" t="s">
        <v>217</v>
      </c>
      <c r="L9" s="31" t="s">
        <v>218</v>
      </c>
      <c r="M9" s="31" t="s">
        <v>219</v>
      </c>
      <c r="N9" s="31" t="s">
        <v>220</v>
      </c>
      <c r="O9" s="29" t="s">
        <v>1</v>
      </c>
      <c r="P9" s="29" t="s">
        <v>221</v>
      </c>
      <c r="Q9" s="29" t="s">
        <v>222</v>
      </c>
      <c r="R9" s="31" t="s">
        <v>223</v>
      </c>
      <c r="S9" s="31" t="s">
        <v>224</v>
      </c>
      <c r="T9" s="31" t="s">
        <v>225</v>
      </c>
      <c r="U9" s="32" t="s">
        <v>226</v>
      </c>
      <c r="V9" s="33" t="s">
        <v>227</v>
      </c>
      <c r="W9" s="33" t="s">
        <v>228</v>
      </c>
      <c r="X9" s="33" t="s">
        <v>229</v>
      </c>
      <c r="Y9" s="33" t="s">
        <v>230</v>
      </c>
      <c r="Z9" s="33" t="s">
        <v>231</v>
      </c>
      <c r="AA9" s="29" t="s">
        <v>232</v>
      </c>
    </row>
    <row r="10" spans="1:27" ht="219" customHeight="1">
      <c r="A10" s="80">
        <f>'基礎データ'!B1</f>
        <v>0</v>
      </c>
      <c r="B10" s="34"/>
      <c r="C10" s="79">
        <f>'基礎データ'!B2</f>
        <v>0</v>
      </c>
      <c r="D10" s="80">
        <f>'基礎データ'!B3</f>
        <v>0</v>
      </c>
      <c r="E10" s="79">
        <f>'基礎データ'!B4</f>
        <v>0</v>
      </c>
      <c r="F10" s="79">
        <f>'基礎データ'!B5</f>
        <v>0</v>
      </c>
      <c r="G10" s="79">
        <f>T('基礎データ'!B6)</f>
      </c>
      <c r="H10" s="79">
        <f>'基礎データ'!B7</f>
        <v>0</v>
      </c>
      <c r="I10" s="37">
        <f>'基礎データ'!B8</f>
        <v>0</v>
      </c>
      <c r="J10" s="39">
        <f>'基礎データ'!B9</f>
        <v>0</v>
      </c>
      <c r="K10" s="40">
        <f>'基礎データ'!B10</f>
        <v>0</v>
      </c>
      <c r="L10" s="79" t="str">
        <f>T('基礎データ'!B11)&amp;"　"&amp;T('基礎データ'!B12)&amp;"　"&amp;T('基礎データ'!B13)&amp;"　"&amp;T('基礎データ'!B14)&amp;"　"&amp;T('基礎データ'!B15)&amp;"　"&amp;T('基礎データ'!B16)&amp;"　"&amp;T('基礎データ'!B17)&amp;"　"&amp;T('基礎データ'!B18)</f>
        <v>　　　　　　　</v>
      </c>
      <c r="M10" s="79" t="str">
        <f>T('基礎データ'!B27)&amp;"　"&amp;T('基礎データ'!B28)&amp;"　"&amp;T('基礎データ'!B29)&amp;"　"&amp;T('基礎データ'!B30)&amp;"　"&amp;T('基礎データ'!B31)</f>
        <v>　　　　</v>
      </c>
      <c r="N10" s="41">
        <f>'基礎データ'!B32</f>
        <v>0</v>
      </c>
      <c r="O10" s="37"/>
      <c r="P10" s="37"/>
      <c r="Q10" s="40"/>
      <c r="R10" s="42"/>
      <c r="S10" s="35"/>
      <c r="T10" s="43"/>
      <c r="U10" s="44"/>
      <c r="V10" s="45">
        <f>'基礎データ'!B36</f>
        <v>0</v>
      </c>
      <c r="W10" s="45">
        <f>'基礎データ'!B38</f>
        <v>0</v>
      </c>
      <c r="X10" s="45">
        <f>'基礎データ'!B39</f>
        <v>0</v>
      </c>
      <c r="Y10" s="45">
        <f>'基礎データ'!B40</f>
        <v>0</v>
      </c>
      <c r="Z10" s="45">
        <f>'基礎データ'!B41</f>
        <v>0</v>
      </c>
      <c r="AA10" s="46">
        <f>'基礎データ'!B47</f>
        <v>0</v>
      </c>
    </row>
    <row r="11" spans="1:27" s="1" customFormat="1" ht="408.75" customHeight="1">
      <c r="A11" s="47" t="s">
        <v>233</v>
      </c>
      <c r="B11" s="47" t="s">
        <v>234</v>
      </c>
      <c r="C11" s="47" t="s">
        <v>235</v>
      </c>
      <c r="D11" s="47" t="s">
        <v>236</v>
      </c>
      <c r="E11" s="47" t="s">
        <v>237</v>
      </c>
      <c r="F11" s="47" t="str">
        <f>IF(F8="注意！","【注意！】コード番号に誤りがないかご確認下さい。","一番番号の若い地方公共団体のコードを半角数字で記入してください。")</f>
        <v>一番番号の若い地方公共団体のコードを半角数字で記入してください。</v>
      </c>
      <c r="G11" s="47" t="str">
        <f>IF(G8="注意！","【注意！】コード番号に誤りがないかご確認下さい。（１）より大きい番号でなければなりません。","共同申請の場合、二番目に番号の若い地方公共団体のコードを半角数字で記入してください。
単独申請の場合は記入不要です。")</f>
        <v>共同申請の場合、二番目に番号の若い地方公共団体のコードを半角数字で記入してください。
単独申請の場合は記入不要です。</v>
      </c>
      <c r="H11" s="47" t="str">
        <f>IF(H8="注意！","共同申請する場合は､全ての団体名を記載してください。複数の場合は改行やスペースで整形しないで「、」で区切って続けて記載してください。","共同申請する場合は､全ての団体名を記載してください。
複数の場合は改行しないで「、」で区切って続けて記載してください。")</f>
        <v>共同申請する場合は､全ての団体名を記載してください。
複数の場合は改行しないで「、」で区切って続けて記載してください。</v>
      </c>
      <c r="I11" s="47" t="str">
        <f>IF(I8="注意！","原則途中改行せずに記載してください。幅は変動するのでスペースでの整形はしないでください！","特色のある取り組みの内容が計画の名称に反映するよう工夫してください。
原則途中改行せずに記載してください。幅は変動するのでスペース連打での整形はしないでください。")</f>
        <v>特色のある取り組みの内容が計画の名称に反映するよう工夫してください。
原則途中改行せずに記載してください。幅は変動するのでスペース連打での整形はしないでください。</v>
      </c>
      <c r="J11" s="48" t="s">
        <v>238</v>
      </c>
      <c r="K11" s="49" t="s">
        <v>239</v>
      </c>
      <c r="L11" s="50" t="s">
        <v>240</v>
      </c>
      <c r="M11" s="51" t="s">
        <v>241</v>
      </c>
      <c r="N11" s="50" t="s">
        <v>242</v>
      </c>
      <c r="O11" s="47" t="str">
        <f>IF(O8="注意！","原則途中改行せずに記載してください。幅は変動するのでスペースでの整形はしないでください！","特色のある取り組みの内容が計画の名称に反映するよう工夫してください。
原則途中改行せずに記載してください。幅は変動するのでスペース連打での整形はしないでください。")</f>
        <v>特色のある取り組みの内容が計画の名称に反映するよう工夫してください。
原則途中改行せずに記載してください。幅は変動するのでスペース連打での整形はしないでください。</v>
      </c>
      <c r="P11" s="48" t="s">
        <v>238</v>
      </c>
      <c r="Q11" s="52" t="s">
        <v>243</v>
      </c>
      <c r="R11" s="50" t="s">
        <v>244</v>
      </c>
      <c r="S11" s="51" t="s">
        <v>245</v>
      </c>
      <c r="T11" s="50" t="s">
        <v>246</v>
      </c>
      <c r="U11" s="48" t="s">
        <v>247</v>
      </c>
      <c r="V11" s="249" t="s">
        <v>248</v>
      </c>
      <c r="W11" s="249"/>
      <c r="X11" s="249"/>
      <c r="Y11" s="249"/>
      <c r="Z11" s="249"/>
      <c r="AA11" s="53" t="s">
        <v>249</v>
      </c>
    </row>
    <row r="12" spans="4:27" ht="24.75" customHeight="1">
      <c r="D12" s="54"/>
      <c r="E12" s="55"/>
      <c r="F12" s="55"/>
      <c r="G12" s="55"/>
      <c r="H12" s="55"/>
      <c r="I12" s="55"/>
      <c r="J12" s="56"/>
      <c r="K12" s="55"/>
      <c r="O12" s="55"/>
      <c r="P12" s="55"/>
      <c r="Q12" s="55"/>
      <c r="AA12" s="23"/>
    </row>
    <row r="13" spans="10:27" ht="13.5">
      <c r="J13" s="56"/>
      <c r="T13" s="57"/>
      <c r="AA13" s="23"/>
    </row>
    <row r="14" spans="10:27" ht="13.5">
      <c r="J14" s="56"/>
      <c r="N14" s="58" t="s">
        <v>250</v>
      </c>
      <c r="T14" s="59" t="s">
        <v>251</v>
      </c>
      <c r="AA14" s="23">
        <v>1</v>
      </c>
    </row>
    <row r="15" spans="1:27" ht="13.5">
      <c r="A15">
        <v>1</v>
      </c>
      <c r="B15">
        <v>0</v>
      </c>
      <c r="C15">
        <v>0</v>
      </c>
      <c r="D15" s="60">
        <v>1</v>
      </c>
      <c r="E15" t="s">
        <v>252</v>
      </c>
      <c r="J15" s="56"/>
      <c r="N15" s="58" t="s">
        <v>253</v>
      </c>
      <c r="T15" s="59" t="s">
        <v>254</v>
      </c>
      <c r="AA15">
        <v>0</v>
      </c>
    </row>
    <row r="16" spans="1:20" ht="13.5">
      <c r="A16">
        <v>2</v>
      </c>
      <c r="B16">
        <v>1</v>
      </c>
      <c r="C16">
        <v>1</v>
      </c>
      <c r="D16" s="60">
        <v>2</v>
      </c>
      <c r="E16" t="s">
        <v>255</v>
      </c>
      <c r="J16" s="55"/>
      <c r="N16" s="58" t="s">
        <v>256</v>
      </c>
      <c r="T16" s="59" t="s">
        <v>257</v>
      </c>
    </row>
    <row r="17" spans="1:20" ht="13.5">
      <c r="A17">
        <v>3</v>
      </c>
      <c r="B17">
        <v>2</v>
      </c>
      <c r="C17">
        <v>2</v>
      </c>
      <c r="D17" s="60">
        <v>3</v>
      </c>
      <c r="E17" t="s">
        <v>258</v>
      </c>
      <c r="N17" s="58" t="s">
        <v>259</v>
      </c>
      <c r="T17" s="59" t="s">
        <v>260</v>
      </c>
    </row>
    <row r="18" spans="2:20" ht="13.5">
      <c r="B18">
        <v>3</v>
      </c>
      <c r="C18">
        <v>3</v>
      </c>
      <c r="D18" s="60">
        <v>4</v>
      </c>
      <c r="E18" t="s">
        <v>261</v>
      </c>
      <c r="N18" s="58" t="s">
        <v>262</v>
      </c>
      <c r="T18" s="59" t="s">
        <v>263</v>
      </c>
    </row>
    <row r="19" spans="4:20" ht="13.5">
      <c r="D19" s="60">
        <v>5</v>
      </c>
      <c r="E19" t="s">
        <v>264</v>
      </c>
      <c r="N19" s="58" t="s">
        <v>265</v>
      </c>
      <c r="T19" s="59" t="s">
        <v>266</v>
      </c>
    </row>
    <row r="20" spans="4:20" ht="13.5">
      <c r="D20" s="60">
        <v>6</v>
      </c>
      <c r="E20" t="s">
        <v>267</v>
      </c>
      <c r="N20" s="58" t="s">
        <v>268</v>
      </c>
      <c r="T20" s="59" t="s">
        <v>269</v>
      </c>
    </row>
    <row r="21" spans="4:20" ht="13.5">
      <c r="D21" s="60">
        <v>7</v>
      </c>
      <c r="E21" t="s">
        <v>270</v>
      </c>
      <c r="N21" s="58" t="s">
        <v>271</v>
      </c>
      <c r="T21" s="59" t="s">
        <v>272</v>
      </c>
    </row>
    <row r="22" spans="4:20" ht="13.5">
      <c r="D22" s="60">
        <v>8</v>
      </c>
      <c r="E22" t="s">
        <v>273</v>
      </c>
      <c r="N22" s="58" t="s">
        <v>274</v>
      </c>
      <c r="T22" s="59" t="s">
        <v>275</v>
      </c>
    </row>
    <row r="23" spans="4:20" ht="13.5">
      <c r="D23" s="60">
        <v>9</v>
      </c>
      <c r="E23" t="s">
        <v>276</v>
      </c>
      <c r="N23" s="58" t="s">
        <v>277</v>
      </c>
      <c r="T23" s="59" t="s">
        <v>278</v>
      </c>
    </row>
    <row r="24" spans="4:20" ht="13.5">
      <c r="D24" s="60">
        <v>10</v>
      </c>
      <c r="E24" t="s">
        <v>279</v>
      </c>
      <c r="N24" s="58" t="s">
        <v>280</v>
      </c>
      <c r="T24" s="59" t="s">
        <v>281</v>
      </c>
    </row>
    <row r="25" spans="4:20" ht="13.5">
      <c r="D25" s="60">
        <v>11</v>
      </c>
      <c r="E25" t="s">
        <v>282</v>
      </c>
      <c r="N25" s="58" t="s">
        <v>283</v>
      </c>
      <c r="T25" s="59" t="s">
        <v>284</v>
      </c>
    </row>
    <row r="26" spans="4:20" ht="13.5">
      <c r="D26" s="60">
        <v>12</v>
      </c>
      <c r="E26" t="s">
        <v>285</v>
      </c>
      <c r="T26" s="59" t="s">
        <v>286</v>
      </c>
    </row>
    <row r="27" spans="4:20" ht="13.5">
      <c r="D27" s="60">
        <v>13</v>
      </c>
      <c r="E27" t="s">
        <v>287</v>
      </c>
      <c r="T27" s="58" t="s">
        <v>271</v>
      </c>
    </row>
    <row r="28" spans="4:20" ht="13.5">
      <c r="D28" s="60">
        <v>14</v>
      </c>
      <c r="E28" t="s">
        <v>288</v>
      </c>
      <c r="T28" s="58" t="s">
        <v>274</v>
      </c>
    </row>
    <row r="29" spans="4:20" ht="13.5">
      <c r="D29" s="60">
        <v>15</v>
      </c>
      <c r="E29" t="s">
        <v>289</v>
      </c>
      <c r="T29" s="58" t="s">
        <v>277</v>
      </c>
    </row>
    <row r="30" spans="4:20" ht="13.5">
      <c r="D30" s="60">
        <v>16</v>
      </c>
      <c r="E30" t="s">
        <v>290</v>
      </c>
      <c r="T30" s="58" t="s">
        <v>280</v>
      </c>
    </row>
    <row r="31" spans="4:20" ht="13.5">
      <c r="D31" s="60">
        <v>17</v>
      </c>
      <c r="E31" t="s">
        <v>291</v>
      </c>
      <c r="T31" s="58" t="s">
        <v>283</v>
      </c>
    </row>
    <row r="32" spans="4:5" ht="13.5">
      <c r="D32" s="60">
        <v>18</v>
      </c>
      <c r="E32" t="s">
        <v>292</v>
      </c>
    </row>
    <row r="33" spans="4:5" ht="13.5">
      <c r="D33" s="60">
        <v>19</v>
      </c>
      <c r="E33" t="s">
        <v>293</v>
      </c>
    </row>
    <row r="34" spans="4:5" ht="13.5">
      <c r="D34" s="60">
        <v>20</v>
      </c>
      <c r="E34" t="s">
        <v>294</v>
      </c>
    </row>
    <row r="35" spans="4:5" ht="13.5">
      <c r="D35" s="60">
        <v>21</v>
      </c>
      <c r="E35" t="s">
        <v>295</v>
      </c>
    </row>
    <row r="36" spans="4:5" ht="13.5">
      <c r="D36" s="60">
        <v>22</v>
      </c>
      <c r="E36" t="s">
        <v>296</v>
      </c>
    </row>
    <row r="37" spans="4:5" ht="13.5">
      <c r="D37" s="60">
        <v>23</v>
      </c>
      <c r="E37" t="s">
        <v>297</v>
      </c>
    </row>
    <row r="38" spans="4:5" ht="13.5">
      <c r="D38" s="60">
        <v>24</v>
      </c>
      <c r="E38" t="s">
        <v>298</v>
      </c>
    </row>
    <row r="39" spans="4:5" ht="13.5">
      <c r="D39" s="60">
        <v>25</v>
      </c>
      <c r="E39" t="s">
        <v>299</v>
      </c>
    </row>
    <row r="40" spans="4:5" ht="13.5">
      <c r="D40" s="60">
        <v>26</v>
      </c>
      <c r="E40" t="s">
        <v>300</v>
      </c>
    </row>
    <row r="41" spans="4:5" ht="13.5">
      <c r="D41" s="60">
        <v>27</v>
      </c>
      <c r="E41" t="s">
        <v>301</v>
      </c>
    </row>
    <row r="42" spans="4:5" ht="13.5">
      <c r="D42" s="60">
        <v>28</v>
      </c>
      <c r="E42" t="s">
        <v>302</v>
      </c>
    </row>
    <row r="43" spans="4:5" ht="13.5">
      <c r="D43" s="60">
        <v>29</v>
      </c>
      <c r="E43" t="s">
        <v>303</v>
      </c>
    </row>
    <row r="44" spans="4:5" ht="13.5">
      <c r="D44" s="60">
        <v>30</v>
      </c>
      <c r="E44" t="s">
        <v>304</v>
      </c>
    </row>
    <row r="45" spans="4:5" ht="13.5">
      <c r="D45" s="60">
        <v>31</v>
      </c>
      <c r="E45" t="s">
        <v>305</v>
      </c>
    </row>
    <row r="46" spans="4:5" ht="13.5">
      <c r="D46" s="60">
        <v>32</v>
      </c>
      <c r="E46" t="s">
        <v>306</v>
      </c>
    </row>
    <row r="47" spans="4:5" ht="13.5">
      <c r="D47" s="60">
        <v>33</v>
      </c>
      <c r="E47" t="s">
        <v>307</v>
      </c>
    </row>
    <row r="48" spans="4:5" ht="13.5">
      <c r="D48" s="60">
        <v>34</v>
      </c>
      <c r="E48" t="s">
        <v>308</v>
      </c>
    </row>
    <row r="49" spans="4:5" ht="13.5">
      <c r="D49" s="60">
        <v>35</v>
      </c>
      <c r="E49" t="s">
        <v>309</v>
      </c>
    </row>
    <row r="50" spans="4:5" ht="13.5">
      <c r="D50" s="60">
        <v>36</v>
      </c>
      <c r="E50" t="s">
        <v>310</v>
      </c>
    </row>
    <row r="51" spans="4:5" ht="13.5">
      <c r="D51" s="60">
        <v>37</v>
      </c>
      <c r="E51" t="s">
        <v>311</v>
      </c>
    </row>
    <row r="52" spans="4:5" ht="13.5">
      <c r="D52" s="60">
        <v>38</v>
      </c>
      <c r="E52" t="s">
        <v>312</v>
      </c>
    </row>
    <row r="53" spans="4:5" ht="13.5">
      <c r="D53" s="60">
        <v>39</v>
      </c>
      <c r="E53" t="s">
        <v>313</v>
      </c>
    </row>
    <row r="54" spans="4:5" ht="13.5">
      <c r="D54" s="60">
        <v>40</v>
      </c>
      <c r="E54" t="s">
        <v>314</v>
      </c>
    </row>
    <row r="55" spans="4:5" ht="13.5">
      <c r="D55" s="60">
        <v>41</v>
      </c>
      <c r="E55" t="s">
        <v>315</v>
      </c>
    </row>
    <row r="56" spans="4:5" ht="13.5">
      <c r="D56" s="60">
        <v>42</v>
      </c>
      <c r="E56" t="s">
        <v>316</v>
      </c>
    </row>
    <row r="57" spans="4:5" ht="13.5">
      <c r="D57" s="60">
        <v>43</v>
      </c>
      <c r="E57" t="s">
        <v>317</v>
      </c>
    </row>
    <row r="58" spans="4:5" ht="13.5">
      <c r="D58" s="60">
        <v>44</v>
      </c>
      <c r="E58" t="s">
        <v>318</v>
      </c>
    </row>
    <row r="59" spans="4:5" ht="13.5">
      <c r="D59" s="60">
        <v>45</v>
      </c>
      <c r="E59" t="s">
        <v>319</v>
      </c>
    </row>
    <row r="60" spans="4:5" ht="13.5">
      <c r="D60" s="60">
        <v>46</v>
      </c>
      <c r="E60" t="s">
        <v>320</v>
      </c>
    </row>
    <row r="61" spans="4:5" ht="13.5">
      <c r="D61" s="60">
        <v>47</v>
      </c>
      <c r="E61" t="s">
        <v>321</v>
      </c>
    </row>
    <row r="62" spans="4:5" ht="13.5">
      <c r="D62" s="60">
        <v>50</v>
      </c>
      <c r="E62" t="s">
        <v>322</v>
      </c>
    </row>
  </sheetData>
  <sheetProtection password="CC72" sheet="1" objects="1" scenarios="1" selectLockedCells="1" selectUnlockedCells="1"/>
  <protectedRanges>
    <protectedRange sqref="A10:I10 K10:U10" name="範囲1"/>
    <protectedRange sqref="J10" name="範囲1_1"/>
  </protectedRanges>
  <mergeCells count="4">
    <mergeCell ref="B8:C8"/>
    <mergeCell ref="I8:N8"/>
    <mergeCell ref="O8:T8"/>
    <mergeCell ref="V11:Z11"/>
  </mergeCells>
  <conditionalFormatting sqref="B9">
    <cfRule type="cellIs" priority="6" dxfId="4" operator="equal" stopIfTrue="1">
      <formula>"注意！地域再生のみならばここは空欄です"</formula>
    </cfRule>
  </conditionalFormatting>
  <conditionalFormatting sqref="C9">
    <cfRule type="cellIs" priority="7" dxfId="4" operator="equal" stopIfTrue="1">
      <formula>"注意！特区のみならばここは空欄です"</formula>
    </cfRule>
  </conditionalFormatting>
  <conditionalFormatting sqref="D8:E8">
    <cfRule type="cellIs" priority="8" dxfId="4" operator="equal" stopIfTrue="1">
      <formula>"未入力注意"</formula>
    </cfRule>
  </conditionalFormatting>
  <conditionalFormatting sqref="F8:H8">
    <cfRule type="cellIs" priority="9" dxfId="4" operator="equal" stopIfTrue="1">
      <formula>"注意！"</formula>
    </cfRule>
  </conditionalFormatting>
  <conditionalFormatting sqref="D9">
    <cfRule type="cellIs" priority="10" dxfId="4" operator="equal" stopIfTrue="1">
      <formula>"注意！番号に誤りはないか"</formula>
    </cfRule>
  </conditionalFormatting>
  <conditionalFormatting sqref="F11">
    <cfRule type="cellIs" priority="2" dxfId="0" operator="equal" stopIfTrue="1">
      <formula>"【注意！】コード番号に誤りがないかご確認下さい。"</formula>
    </cfRule>
  </conditionalFormatting>
  <conditionalFormatting sqref="G11">
    <cfRule type="cellIs" priority="3" dxfId="0" operator="equal" stopIfTrue="1">
      <formula>"【注意！】コード番号に誤りがないかご確認下さい。（１）より大きい番号でなければなりません。"</formula>
    </cfRule>
  </conditionalFormatting>
  <conditionalFormatting sqref="H11">
    <cfRule type="cellIs" priority="4" dxfId="0" operator="equal" stopIfTrue="1">
      <formula>"共同申請する場合は､全ての団体名を記載してください。複数の場合は改行やスペースで整形しないで「、」で区切って続けて記載してください。"</formula>
    </cfRule>
  </conditionalFormatting>
  <conditionalFormatting sqref="I11">
    <cfRule type="cellIs" priority="5" dxfId="0" operator="equal" stopIfTrue="1">
      <formula>"原則途中改行せずに記載してください。幅は変動するのでスペースでの整形はしないでください！"</formula>
    </cfRule>
  </conditionalFormatting>
  <conditionalFormatting sqref="O11">
    <cfRule type="cellIs" priority="1" dxfId="0" operator="equal" stopIfTrue="1">
      <formula>"原則途中改行せずに記載してください。幅は変動するのでスペースでの整形はしないでください！"</formula>
    </cfRule>
  </conditionalFormatting>
  <dataValidations count="7">
    <dataValidation type="list" allowBlank="1" showInputMessage="1" showErrorMessage="1" sqref="AA10">
      <formula1>$AA$13:$AA$15</formula1>
    </dataValidation>
    <dataValidation type="textLength" allowBlank="1" showInputMessage="1" showErrorMessage="1" errorTitle="文字数オーバー" error="文字数が２５０字を超えています。" sqref="Q10">
      <formula1>0</formula1>
      <formula2>500</formula2>
    </dataValidation>
    <dataValidation type="textLength" allowBlank="1" showInputMessage="1" showErrorMessage="1" promptTitle="新規・変更の別で「1」若しくは「2」を選択した場合" prompt="「新規・変更の別」の欄において「1」若しくは「2」を選択した場合、下記の注意事項に記載されているＵＲＬで表示される一覧から前回の認定申請の際に提出した概要を転記してください。&#10;※今回の申請で概要を修正する際は修正箇所を赤字で表示してください。" errorTitle="文字数オーバー" error="２５０字を超えています。" sqref="K10">
      <formula1>0</formula1>
      <formula2>500</formula2>
    </dataValidation>
    <dataValidation type="list" allowBlank="1" showInputMessage="1" showErrorMessage="1" imeMode="halfAlpha" sqref="N10">
      <formula1>$N$13:$N$25</formula1>
    </dataValidation>
    <dataValidation type="list" allowBlank="1" showInputMessage="1" showErrorMessage="1" sqref="T10">
      <formula1>$T$13:$T$31</formula1>
    </dataValidation>
    <dataValidation allowBlank="1" showInputMessage="1" showErrorMessage="1" imeMode="halfAlpha" sqref="R10:S10 Z10 AA11 L10:M10"/>
    <dataValidation type="list" allowBlank="1" showInputMessage="1" showErrorMessage="1" promptTitle="新規・変更の別を選択してください" prompt="０：特区の新規申請&#10;１：特区の特例の追加を伴う変更申請&#10;２：特区の特例の追加を伴わない変更申請&#10;３：取消" imeMode="halfAlpha" sqref="B10">
      <formula1>$B$14:$B$18</formula1>
    </dataValidation>
  </dataValidations>
  <printOptions/>
  <pageMargins left="0.3937007874015748" right="0.1968503937007874" top="0.984251968503937" bottom="0.3937007874015748" header="0" footer="0.1968503937007874"/>
  <pageSetup fitToHeight="1" fitToWidth="1" horizontalDpi="600" verticalDpi="600" orientation="landscape" paperSize="9" scale="39" r:id="rId1"/>
</worksheet>
</file>

<file path=xl/worksheets/sheet3.xml><?xml version="1.0" encoding="utf-8"?>
<worksheet xmlns="http://schemas.openxmlformats.org/spreadsheetml/2006/main" xmlns:r="http://schemas.openxmlformats.org/officeDocument/2006/relationships">
  <sheetPr>
    <tabColor indexed="45"/>
    <pageSetUpPr fitToPage="1"/>
  </sheetPr>
  <dimension ref="A1:D231"/>
  <sheetViews>
    <sheetView view="pageBreakPreview" zoomScale="70" zoomScaleNormal="75" zoomScaleSheetLayoutView="70" zoomScalePageLayoutView="0" workbookViewId="0" topLeftCell="A1">
      <selection activeCell="B12" sqref="B12"/>
    </sheetView>
  </sheetViews>
  <sheetFormatPr defaultColWidth="9.00390625" defaultRowHeight="13.5"/>
  <cols>
    <col min="1" max="1" width="55.625" style="0" customWidth="1"/>
    <col min="2" max="3" width="42.625" style="0" customWidth="1"/>
  </cols>
  <sheetData>
    <row r="1" spans="1:3" ht="25.5" customHeight="1">
      <c r="A1" s="2" t="s">
        <v>3</v>
      </c>
      <c r="C1" s="18" t="s">
        <v>165</v>
      </c>
    </row>
    <row r="2" spans="1:3" ht="30" customHeight="1">
      <c r="A2" s="3" t="s">
        <v>4</v>
      </c>
      <c r="B2" s="3"/>
      <c r="C2" s="3"/>
    </row>
    <row r="3" spans="1:3" ht="24" customHeight="1">
      <c r="A3" s="3" t="s">
        <v>45</v>
      </c>
      <c r="B3" s="3"/>
      <c r="C3" s="3"/>
    </row>
    <row r="4" spans="1:3" ht="18" customHeight="1">
      <c r="A4" s="3"/>
      <c r="B4" s="3"/>
      <c r="C4" s="3"/>
    </row>
    <row r="5" spans="1:4" ht="39" customHeight="1">
      <c r="A5" s="21" t="s">
        <v>0</v>
      </c>
      <c r="B5" s="22" t="s">
        <v>5</v>
      </c>
      <c r="C5" s="22" t="s">
        <v>2</v>
      </c>
      <c r="D5" s="16"/>
    </row>
    <row r="6" spans="1:4" ht="30" customHeight="1">
      <c r="A6" s="206">
        <f>'基礎データ'!B8</f>
        <v>0</v>
      </c>
      <c r="B6" s="14">
        <f>T('基礎データ'!B11)</f>
      </c>
      <c r="C6" s="209">
        <f>T('基礎データ'!B19)</f>
      </c>
      <c r="D6" s="16"/>
    </row>
    <row r="7" spans="1:4" ht="30" customHeight="1">
      <c r="A7" s="206">
        <f>IF(B7="","",A6)</f>
      </c>
      <c r="B7" s="14">
        <f>T('基礎データ'!B12)</f>
      </c>
      <c r="C7" s="209">
        <f>T('基礎データ'!B20)</f>
      </c>
      <c r="D7" s="16"/>
    </row>
    <row r="8" spans="1:4" ht="30" customHeight="1">
      <c r="A8" s="206">
        <f aca="true" t="shared" si="0" ref="A8:A16">IF(B8="","",A7)</f>
      </c>
      <c r="B8" s="14">
        <f>T('基礎データ'!B13)</f>
      </c>
      <c r="C8" s="209">
        <f>T('基礎データ'!B21)</f>
      </c>
      <c r="D8" s="16"/>
    </row>
    <row r="9" spans="1:4" ht="30" customHeight="1">
      <c r="A9" s="206">
        <f t="shared" si="0"/>
      </c>
      <c r="B9" s="14">
        <f>T('基礎データ'!B14)</f>
      </c>
      <c r="C9" s="209">
        <f>T('基礎データ'!B22)</f>
      </c>
      <c r="D9" s="16"/>
    </row>
    <row r="10" spans="1:4" ht="30" customHeight="1">
      <c r="A10" s="206">
        <f t="shared" si="0"/>
      </c>
      <c r="B10" s="14">
        <f>T('基礎データ'!B15)</f>
      </c>
      <c r="C10" s="209">
        <f>T('基礎データ'!B23)</f>
      </c>
      <c r="D10" s="16"/>
    </row>
    <row r="11" spans="1:4" ht="30" customHeight="1">
      <c r="A11" s="206">
        <f t="shared" si="0"/>
      </c>
      <c r="B11" s="14">
        <f>T('基礎データ'!B16)</f>
      </c>
      <c r="C11" s="209">
        <f>T('基礎データ'!B24)</f>
      </c>
      <c r="D11" s="16"/>
    </row>
    <row r="12" spans="1:4" ht="30" customHeight="1">
      <c r="A12" s="206">
        <f>IF(B12="","",A11)</f>
      </c>
      <c r="B12" s="14">
        <f>T('基礎データ'!B17)</f>
      </c>
      <c r="C12" s="209">
        <f>T('基礎データ'!B25)</f>
      </c>
      <c r="D12" s="16"/>
    </row>
    <row r="13" spans="1:4" ht="30" customHeight="1">
      <c r="A13" s="206">
        <f t="shared" si="0"/>
      </c>
      <c r="B13" s="14">
        <f>T('基礎データ'!B18)</f>
      </c>
      <c r="C13" s="209">
        <f>T('基礎データ'!B26)</f>
      </c>
      <c r="D13" s="16"/>
    </row>
    <row r="14" spans="1:4" ht="30" customHeight="1">
      <c r="A14" s="206">
        <f t="shared" si="0"/>
      </c>
      <c r="B14" s="14"/>
      <c r="C14" s="209"/>
      <c r="D14" s="16"/>
    </row>
    <row r="15" spans="1:4" ht="30" customHeight="1">
      <c r="A15" s="206">
        <f t="shared" si="0"/>
      </c>
      <c r="B15" s="14"/>
      <c r="C15" s="209"/>
      <c r="D15" s="16"/>
    </row>
    <row r="16" spans="1:4" ht="30" customHeight="1">
      <c r="A16" s="206">
        <f t="shared" si="0"/>
      </c>
      <c r="B16" s="14">
        <f>T('基礎データ'!B33)</f>
      </c>
      <c r="C16" s="209"/>
      <c r="D16" s="16"/>
    </row>
    <row r="17" spans="1:4" s="1" customFormat="1" ht="156" customHeight="1">
      <c r="A17" s="12" t="s">
        <v>6</v>
      </c>
      <c r="B17" s="11" t="s">
        <v>56</v>
      </c>
      <c r="C17" s="11" t="s">
        <v>198</v>
      </c>
      <c r="D17" s="17"/>
    </row>
    <row r="43" spans="1:3" ht="13.5" hidden="1">
      <c r="A43">
        <v>0</v>
      </c>
      <c r="B43" s="4" t="s">
        <v>14</v>
      </c>
      <c r="C43" t="s">
        <v>15</v>
      </c>
    </row>
    <row r="44" spans="1:3" ht="13.5" hidden="1">
      <c r="A44">
        <v>1</v>
      </c>
      <c r="B44" s="4" t="s">
        <v>16</v>
      </c>
      <c r="C44" t="s">
        <v>17</v>
      </c>
    </row>
    <row r="45" spans="1:3" ht="13.5" hidden="1">
      <c r="A45">
        <v>2</v>
      </c>
      <c r="B45" s="4" t="s">
        <v>18</v>
      </c>
      <c r="C45" t="s">
        <v>19</v>
      </c>
    </row>
    <row r="46" spans="1:3" ht="13.5" hidden="1">
      <c r="A46">
        <v>3</v>
      </c>
      <c r="B46" s="5" t="s">
        <v>20</v>
      </c>
      <c r="C46" t="s">
        <v>136</v>
      </c>
    </row>
    <row r="47" spans="1:3" ht="13.5" hidden="1">
      <c r="A47">
        <v>4</v>
      </c>
      <c r="B47" s="5" t="s">
        <v>21</v>
      </c>
      <c r="C47" t="s">
        <v>175</v>
      </c>
    </row>
    <row r="48" spans="2:3" ht="13.5" hidden="1">
      <c r="B48" s="4" t="s">
        <v>22</v>
      </c>
      <c r="C48" t="s">
        <v>176</v>
      </c>
    </row>
    <row r="49" spans="2:3" ht="13.5" hidden="1">
      <c r="B49" s="5" t="s">
        <v>23</v>
      </c>
      <c r="C49" t="s">
        <v>137</v>
      </c>
    </row>
    <row r="50" spans="2:3" ht="13.5" hidden="1">
      <c r="B50" s="5" t="s">
        <v>24</v>
      </c>
      <c r="C50" t="s">
        <v>138</v>
      </c>
    </row>
    <row r="51" spans="2:3" ht="13.5" hidden="1">
      <c r="B51" s="5" t="s">
        <v>25</v>
      </c>
      <c r="C51" t="s">
        <v>26</v>
      </c>
    </row>
    <row r="52" spans="2:3" ht="13.5" hidden="1">
      <c r="B52" s="5" t="s">
        <v>27</v>
      </c>
      <c r="C52" t="s">
        <v>139</v>
      </c>
    </row>
    <row r="53" spans="2:3" ht="13.5" hidden="1">
      <c r="B53" s="5" t="s">
        <v>28</v>
      </c>
      <c r="C53" t="s">
        <v>140</v>
      </c>
    </row>
    <row r="54" spans="2:3" ht="13.5" hidden="1">
      <c r="B54" s="5" t="s">
        <v>29</v>
      </c>
      <c r="C54" t="s">
        <v>30</v>
      </c>
    </row>
    <row r="55" spans="2:3" ht="13.5" hidden="1">
      <c r="B55" s="5" t="s">
        <v>31</v>
      </c>
      <c r="C55" t="s">
        <v>141</v>
      </c>
    </row>
    <row r="56" spans="2:3" ht="13.5" hidden="1">
      <c r="B56" s="5" t="s">
        <v>32</v>
      </c>
      <c r="C56" t="s">
        <v>142</v>
      </c>
    </row>
    <row r="57" spans="2:3" ht="13.5" hidden="1">
      <c r="B57" s="5" t="s">
        <v>13</v>
      </c>
      <c r="C57" t="s">
        <v>143</v>
      </c>
    </row>
    <row r="58" spans="2:3" ht="13.5" hidden="1">
      <c r="B58" s="4" t="s">
        <v>109</v>
      </c>
      <c r="C58" t="s">
        <v>60</v>
      </c>
    </row>
    <row r="59" spans="2:3" ht="13.5" hidden="1">
      <c r="B59" s="4" t="s">
        <v>87</v>
      </c>
      <c r="C59" t="s">
        <v>61</v>
      </c>
    </row>
    <row r="60" spans="2:3" ht="13.5" hidden="1">
      <c r="B60" s="5" t="s">
        <v>123</v>
      </c>
      <c r="C60" t="s">
        <v>144</v>
      </c>
    </row>
    <row r="61" spans="2:3" ht="13.5" hidden="1">
      <c r="B61" s="5" t="s">
        <v>33</v>
      </c>
      <c r="C61" t="s">
        <v>166</v>
      </c>
    </row>
    <row r="62" spans="2:3" ht="13.5" hidden="1">
      <c r="B62" s="5" t="s">
        <v>46</v>
      </c>
      <c r="C62" t="s">
        <v>115</v>
      </c>
    </row>
    <row r="63" spans="2:3" ht="13.5" hidden="1">
      <c r="B63" s="5" t="s">
        <v>113</v>
      </c>
      <c r="C63" t="s">
        <v>116</v>
      </c>
    </row>
    <row r="64" spans="2:3" ht="13.5" hidden="1">
      <c r="B64" s="5" t="s">
        <v>114</v>
      </c>
      <c r="C64" t="s">
        <v>117</v>
      </c>
    </row>
    <row r="65" spans="2:3" ht="13.5" hidden="1">
      <c r="B65" s="5" t="s">
        <v>11</v>
      </c>
      <c r="C65" t="s">
        <v>145</v>
      </c>
    </row>
    <row r="66" spans="2:3" ht="13.5" hidden="1">
      <c r="B66" s="4" t="s">
        <v>54</v>
      </c>
      <c r="C66" t="s">
        <v>55</v>
      </c>
    </row>
    <row r="67" spans="2:3" ht="13.5" hidden="1">
      <c r="B67" s="4" t="s">
        <v>121</v>
      </c>
      <c r="C67" t="s">
        <v>146</v>
      </c>
    </row>
    <row r="68" spans="2:3" ht="13.5" hidden="1">
      <c r="B68" s="4" t="s">
        <v>88</v>
      </c>
      <c r="C68" t="s">
        <v>62</v>
      </c>
    </row>
    <row r="69" spans="2:3" ht="13.5" hidden="1">
      <c r="B69" s="4" t="s">
        <v>89</v>
      </c>
      <c r="C69" t="s">
        <v>63</v>
      </c>
    </row>
    <row r="70" spans="2:3" ht="13.5" hidden="1">
      <c r="B70" s="4" t="s">
        <v>47</v>
      </c>
      <c r="C70" t="s">
        <v>147</v>
      </c>
    </row>
    <row r="71" spans="2:3" ht="13.5" hidden="1">
      <c r="B71" s="4" t="s">
        <v>111</v>
      </c>
      <c r="C71" t="s">
        <v>112</v>
      </c>
    </row>
    <row r="72" spans="2:3" ht="13.5" hidden="1">
      <c r="B72" s="4" t="s">
        <v>48</v>
      </c>
      <c r="C72" t="s">
        <v>148</v>
      </c>
    </row>
    <row r="73" spans="2:3" ht="13.5" hidden="1">
      <c r="B73" s="4" t="s">
        <v>149</v>
      </c>
      <c r="C73" t="s">
        <v>64</v>
      </c>
    </row>
    <row r="74" spans="2:3" ht="13.5" hidden="1">
      <c r="B74" s="4" t="s">
        <v>90</v>
      </c>
      <c r="C74" t="s">
        <v>65</v>
      </c>
    </row>
    <row r="75" spans="2:3" ht="13.5" hidden="1">
      <c r="B75" s="5" t="s">
        <v>91</v>
      </c>
      <c r="C75" t="s">
        <v>66</v>
      </c>
    </row>
    <row r="76" spans="2:3" ht="13.5" hidden="1">
      <c r="B76" s="5" t="s">
        <v>49</v>
      </c>
      <c r="C76" t="s">
        <v>150</v>
      </c>
    </row>
    <row r="77" spans="2:3" ht="13.5" hidden="1">
      <c r="B77" s="5" t="s">
        <v>92</v>
      </c>
      <c r="C77" t="s">
        <v>177</v>
      </c>
    </row>
    <row r="78" spans="2:3" ht="13.5" hidden="1">
      <c r="B78" s="5" t="s">
        <v>93</v>
      </c>
      <c r="C78" t="s">
        <v>67</v>
      </c>
    </row>
    <row r="79" spans="2:3" ht="13.5" hidden="1">
      <c r="B79" s="5" t="s">
        <v>94</v>
      </c>
      <c r="C79" t="s">
        <v>178</v>
      </c>
    </row>
    <row r="80" spans="2:3" ht="13.5" hidden="1">
      <c r="B80" s="5" t="s">
        <v>181</v>
      </c>
      <c r="C80" t="s">
        <v>169</v>
      </c>
    </row>
    <row r="81" spans="2:3" ht="13.5" hidden="1">
      <c r="B81" s="5" t="s">
        <v>182</v>
      </c>
      <c r="C81" t="s">
        <v>197</v>
      </c>
    </row>
    <row r="82" spans="2:3" ht="13.5" hidden="1">
      <c r="B82" s="5" t="s">
        <v>50</v>
      </c>
      <c r="C82" t="s">
        <v>59</v>
      </c>
    </row>
    <row r="83" spans="2:3" ht="13.5" hidden="1">
      <c r="B83" s="5" t="s">
        <v>95</v>
      </c>
      <c r="C83" t="s">
        <v>68</v>
      </c>
    </row>
    <row r="84" spans="2:3" ht="13.5" hidden="1">
      <c r="B84" s="5" t="s">
        <v>96</v>
      </c>
      <c r="C84" t="s">
        <v>69</v>
      </c>
    </row>
    <row r="85" spans="2:3" ht="13.5" hidden="1">
      <c r="B85" s="6" t="s">
        <v>151</v>
      </c>
      <c r="C85" t="s">
        <v>179</v>
      </c>
    </row>
    <row r="86" spans="2:3" ht="13.5" hidden="1">
      <c r="B86" s="6" t="s">
        <v>97</v>
      </c>
      <c r="C86" t="s">
        <v>70</v>
      </c>
    </row>
    <row r="87" spans="2:3" ht="13.5" hidden="1">
      <c r="B87" s="5" t="s">
        <v>98</v>
      </c>
      <c r="C87" t="s">
        <v>74</v>
      </c>
    </row>
    <row r="88" spans="2:3" ht="13.5" hidden="1">
      <c r="B88" s="5" t="s">
        <v>99</v>
      </c>
      <c r="C88" t="s">
        <v>75</v>
      </c>
    </row>
    <row r="89" spans="2:3" ht="13.5" hidden="1">
      <c r="B89" s="5" t="s">
        <v>100</v>
      </c>
      <c r="C89" t="s">
        <v>76</v>
      </c>
    </row>
    <row r="90" spans="2:3" ht="13.5" hidden="1">
      <c r="B90" s="5" t="s">
        <v>101</v>
      </c>
      <c r="C90" t="s">
        <v>77</v>
      </c>
    </row>
    <row r="91" spans="2:3" ht="13.5" hidden="1">
      <c r="B91" s="5" t="s">
        <v>71</v>
      </c>
      <c r="C91" t="s">
        <v>78</v>
      </c>
    </row>
    <row r="92" spans="2:3" ht="13.5" hidden="1">
      <c r="B92" s="5" t="s">
        <v>102</v>
      </c>
      <c r="C92" t="s">
        <v>79</v>
      </c>
    </row>
    <row r="93" spans="2:3" ht="13.5" hidden="1">
      <c r="B93" s="5" t="s">
        <v>103</v>
      </c>
      <c r="C93" t="s">
        <v>80</v>
      </c>
    </row>
    <row r="94" spans="2:3" ht="13.5" hidden="1">
      <c r="B94" s="7" t="s">
        <v>72</v>
      </c>
      <c r="C94" t="s">
        <v>180</v>
      </c>
    </row>
    <row r="95" spans="2:3" ht="13.5" hidden="1">
      <c r="B95" s="7" t="s">
        <v>122</v>
      </c>
      <c r="C95" t="s">
        <v>152</v>
      </c>
    </row>
    <row r="96" spans="2:3" ht="13.5" hidden="1">
      <c r="B96" s="5" t="s">
        <v>124</v>
      </c>
      <c r="C96" t="s">
        <v>153</v>
      </c>
    </row>
    <row r="97" spans="2:3" ht="13.5" hidden="1">
      <c r="B97" s="5" t="s">
        <v>170</v>
      </c>
      <c r="C97" t="s">
        <v>171</v>
      </c>
    </row>
    <row r="98" spans="2:3" ht="13.5" hidden="1">
      <c r="B98" s="19" t="s">
        <v>191</v>
      </c>
      <c r="C98" t="s">
        <v>192</v>
      </c>
    </row>
    <row r="99" spans="2:3" ht="13.5" hidden="1">
      <c r="B99" s="19" t="s">
        <v>193</v>
      </c>
      <c r="C99" t="s">
        <v>194</v>
      </c>
    </row>
    <row r="100" spans="2:3" ht="13.5" hidden="1">
      <c r="B100" s="5" t="s">
        <v>52</v>
      </c>
      <c r="C100" t="s">
        <v>154</v>
      </c>
    </row>
    <row r="101" spans="2:3" ht="13.5" hidden="1">
      <c r="B101" s="5" t="s">
        <v>53</v>
      </c>
      <c r="C101" t="s">
        <v>155</v>
      </c>
    </row>
    <row r="102" spans="2:3" ht="13.5" hidden="1">
      <c r="B102" s="5" t="s">
        <v>73</v>
      </c>
      <c r="C102" t="s">
        <v>81</v>
      </c>
    </row>
    <row r="103" spans="2:3" ht="13.5" hidden="1">
      <c r="B103" s="5" t="s">
        <v>104</v>
      </c>
      <c r="C103" t="s">
        <v>82</v>
      </c>
    </row>
    <row r="104" spans="2:3" ht="13.5" hidden="1">
      <c r="B104" s="5" t="s">
        <v>129</v>
      </c>
      <c r="C104" t="s">
        <v>156</v>
      </c>
    </row>
    <row r="105" spans="2:3" ht="13.5" hidden="1">
      <c r="B105" s="5" t="s">
        <v>128</v>
      </c>
      <c r="C105" t="s">
        <v>157</v>
      </c>
    </row>
    <row r="106" spans="2:3" ht="13.5" hidden="1">
      <c r="B106" s="5" t="s">
        <v>127</v>
      </c>
      <c r="C106" t="s">
        <v>158</v>
      </c>
    </row>
    <row r="107" spans="2:3" ht="13.5" hidden="1">
      <c r="B107" s="4" t="s">
        <v>126</v>
      </c>
      <c r="C107" t="s">
        <v>172</v>
      </c>
    </row>
    <row r="108" spans="2:3" ht="13.5" hidden="1">
      <c r="B108" s="4" t="s">
        <v>125</v>
      </c>
      <c r="C108" t="s">
        <v>159</v>
      </c>
    </row>
    <row r="109" spans="2:3" ht="13.5" hidden="1">
      <c r="B109" s="4" t="s">
        <v>51</v>
      </c>
      <c r="C109" t="s">
        <v>160</v>
      </c>
    </row>
    <row r="110" spans="2:3" ht="13.5" hidden="1">
      <c r="B110" s="4" t="s">
        <v>105</v>
      </c>
      <c r="C110" t="s">
        <v>83</v>
      </c>
    </row>
    <row r="111" spans="2:3" ht="13.5" hidden="1">
      <c r="B111" s="4" t="s">
        <v>106</v>
      </c>
      <c r="C111" t="s">
        <v>84</v>
      </c>
    </row>
    <row r="112" spans="2:3" ht="13.5" hidden="1">
      <c r="B112" s="4" t="s">
        <v>107</v>
      </c>
      <c r="C112" t="s">
        <v>85</v>
      </c>
    </row>
    <row r="113" spans="2:3" ht="13.5" hidden="1">
      <c r="B113" s="4" t="s">
        <v>108</v>
      </c>
      <c r="C113" t="s">
        <v>86</v>
      </c>
    </row>
    <row r="114" spans="2:3" ht="13.5" hidden="1">
      <c r="B114" s="4" t="s">
        <v>132</v>
      </c>
      <c r="C114" t="s">
        <v>161</v>
      </c>
    </row>
    <row r="115" spans="2:3" ht="13.5" hidden="1">
      <c r="B115" s="4" t="s">
        <v>173</v>
      </c>
      <c r="C115" t="s">
        <v>174</v>
      </c>
    </row>
    <row r="116" spans="2:3" ht="13.5" hidden="1">
      <c r="B116" s="20" t="s">
        <v>195</v>
      </c>
      <c r="C116" t="s">
        <v>196</v>
      </c>
    </row>
    <row r="117" spans="2:3" ht="13.5" hidden="1">
      <c r="B117" s="4" t="s">
        <v>131</v>
      </c>
      <c r="C117" t="s">
        <v>162</v>
      </c>
    </row>
    <row r="118" spans="2:3" ht="13.5" hidden="1">
      <c r="B118" s="4" t="s">
        <v>130</v>
      </c>
      <c r="C118" t="s">
        <v>163</v>
      </c>
    </row>
    <row r="119" spans="2:3" ht="13.5" hidden="1">
      <c r="B119" s="4" t="s">
        <v>120</v>
      </c>
      <c r="C119" t="s">
        <v>164</v>
      </c>
    </row>
    <row r="120" spans="2:3" ht="13.5" hidden="1">
      <c r="B120" s="4" t="s">
        <v>167</v>
      </c>
      <c r="C120" t="s">
        <v>168</v>
      </c>
    </row>
    <row r="121" spans="2:3" ht="13.5" hidden="1">
      <c r="B121" s="5" t="s">
        <v>134</v>
      </c>
      <c r="C121" t="s">
        <v>133</v>
      </c>
    </row>
    <row r="122" spans="2:3" ht="13.5" hidden="1">
      <c r="B122" s="5" t="s">
        <v>44</v>
      </c>
      <c r="C122" t="s">
        <v>7</v>
      </c>
    </row>
    <row r="123" spans="2:3" ht="13.5" hidden="1">
      <c r="B123" s="5" t="s">
        <v>35</v>
      </c>
      <c r="C123" t="s">
        <v>36</v>
      </c>
    </row>
    <row r="124" spans="2:3" ht="13.5" hidden="1">
      <c r="B124" s="5" t="s">
        <v>37</v>
      </c>
      <c r="C124" t="s">
        <v>8</v>
      </c>
    </row>
    <row r="125" spans="2:3" ht="13.5" hidden="1">
      <c r="B125" s="5" t="s">
        <v>39</v>
      </c>
      <c r="C125" t="s">
        <v>40</v>
      </c>
    </row>
    <row r="126" spans="2:3" ht="13.5" hidden="1">
      <c r="B126" s="5" t="s">
        <v>38</v>
      </c>
      <c r="C126" t="s">
        <v>9</v>
      </c>
    </row>
    <row r="127" spans="2:3" ht="13.5" hidden="1">
      <c r="B127" s="5" t="s">
        <v>118</v>
      </c>
      <c r="C127" t="s">
        <v>119</v>
      </c>
    </row>
    <row r="128" spans="2:3" ht="13.5" hidden="1">
      <c r="B128" s="5" t="s">
        <v>34</v>
      </c>
      <c r="C128" t="s">
        <v>110</v>
      </c>
    </row>
    <row r="129" spans="2:3" ht="13.5" hidden="1">
      <c r="B129" s="5" t="s">
        <v>41</v>
      </c>
      <c r="C129" t="s">
        <v>42</v>
      </c>
    </row>
    <row r="130" spans="2:3" ht="13.5" hidden="1">
      <c r="B130" s="4" t="s">
        <v>12</v>
      </c>
      <c r="C130" t="s">
        <v>43</v>
      </c>
    </row>
    <row r="131" spans="2:3" ht="13.5" hidden="1">
      <c r="B131" s="4" t="s">
        <v>57</v>
      </c>
      <c r="C131" t="s">
        <v>58</v>
      </c>
    </row>
    <row r="132" spans="2:3" ht="13.5" hidden="1">
      <c r="B132" s="20" t="s">
        <v>183</v>
      </c>
      <c r="C132" t="s">
        <v>184</v>
      </c>
    </row>
    <row r="133" spans="2:3" ht="13.5" hidden="1">
      <c r="B133" s="20" t="s">
        <v>189</v>
      </c>
      <c r="C133" t="s">
        <v>190</v>
      </c>
    </row>
    <row r="134" spans="2:3" ht="13.5" hidden="1">
      <c r="B134" s="20" t="s">
        <v>185</v>
      </c>
      <c r="C134" t="s">
        <v>186</v>
      </c>
    </row>
    <row r="135" spans="2:3" ht="13.5" hidden="1">
      <c r="B135" s="20" t="s">
        <v>187</v>
      </c>
      <c r="C135" t="s">
        <v>188</v>
      </c>
    </row>
    <row r="136" ht="13.5" hidden="1">
      <c r="B136" s="4"/>
    </row>
    <row r="137" ht="13.5">
      <c r="B137" s="4"/>
    </row>
    <row r="138" ht="13.5">
      <c r="B138" s="4"/>
    </row>
    <row r="139" ht="13.5">
      <c r="B139" s="4"/>
    </row>
    <row r="140" ht="13.5">
      <c r="B140" s="4"/>
    </row>
    <row r="141" ht="13.5">
      <c r="B141" s="4"/>
    </row>
    <row r="142" ht="13.5">
      <c r="B142" s="4"/>
    </row>
    <row r="143" ht="13.5">
      <c r="B143" s="4"/>
    </row>
    <row r="144" ht="13.5">
      <c r="B144" s="4"/>
    </row>
    <row r="145" ht="13.5">
      <c r="B145" s="4"/>
    </row>
    <row r="146" ht="13.5">
      <c r="B146" s="4"/>
    </row>
    <row r="147" ht="13.5">
      <c r="B147" s="4"/>
    </row>
    <row r="148" ht="13.5">
      <c r="B148" s="4"/>
    </row>
    <row r="149" ht="13.5">
      <c r="B149" s="4"/>
    </row>
    <row r="150" ht="13.5">
      <c r="B150" s="4"/>
    </row>
    <row r="151" ht="13.5">
      <c r="B151" s="4"/>
    </row>
    <row r="152" ht="13.5">
      <c r="B152" s="4"/>
    </row>
    <row r="153" ht="13.5">
      <c r="B153" s="5"/>
    </row>
    <row r="154" ht="13.5">
      <c r="B154" s="8"/>
    </row>
    <row r="155" ht="13.5">
      <c r="B155" s="5"/>
    </row>
    <row r="156" ht="13.5">
      <c r="B156" s="5"/>
    </row>
    <row r="157" ht="13.5">
      <c r="B157" s="4"/>
    </row>
    <row r="158" ht="13.5">
      <c r="B158" s="4"/>
    </row>
    <row r="159" ht="13.5">
      <c r="B159" s="4"/>
    </row>
    <row r="160" ht="13.5">
      <c r="B160" s="4"/>
    </row>
    <row r="161" ht="13.5">
      <c r="B161" s="4"/>
    </row>
    <row r="162" ht="13.5">
      <c r="B162" s="7"/>
    </row>
    <row r="163" ht="13.5">
      <c r="B163" s="7"/>
    </row>
    <row r="164" ht="13.5">
      <c r="B164" s="4"/>
    </row>
    <row r="165" ht="13.5">
      <c r="B165" s="7"/>
    </row>
    <row r="166" ht="13.5">
      <c r="B166" s="7"/>
    </row>
    <row r="167" ht="13.5">
      <c r="B167" s="7"/>
    </row>
    <row r="168" ht="13.5">
      <c r="B168" s="7"/>
    </row>
    <row r="169" ht="13.5">
      <c r="B169" s="7"/>
    </row>
    <row r="170" ht="13.5">
      <c r="B170" s="9"/>
    </row>
    <row r="171" ht="13.5">
      <c r="B171" s="9"/>
    </row>
    <row r="172" ht="13.5">
      <c r="B172" s="7"/>
    </row>
    <row r="173" ht="13.5">
      <c r="B173" s="7"/>
    </row>
    <row r="174" ht="13.5">
      <c r="B174" s="7"/>
    </row>
    <row r="175" ht="13.5">
      <c r="B175" s="7"/>
    </row>
    <row r="176" ht="13.5">
      <c r="B176" s="7"/>
    </row>
    <row r="177" ht="13.5">
      <c r="B177" s="7"/>
    </row>
    <row r="178" ht="13.5">
      <c r="B178" s="7"/>
    </row>
    <row r="179" ht="13.5">
      <c r="B179" s="9"/>
    </row>
    <row r="180" ht="13.5">
      <c r="B180" s="4"/>
    </row>
    <row r="181" ht="13.5">
      <c r="B181" s="4"/>
    </row>
    <row r="182" ht="13.5">
      <c r="B182" s="4"/>
    </row>
    <row r="183" ht="13.5">
      <c r="B183" s="4"/>
    </row>
    <row r="184" ht="13.5">
      <c r="B184" s="4"/>
    </row>
    <row r="185" ht="13.5">
      <c r="B185" s="4"/>
    </row>
    <row r="186" ht="13.5">
      <c r="B186" s="4"/>
    </row>
    <row r="187" ht="13.5">
      <c r="B187" s="4"/>
    </row>
    <row r="188" ht="13.5">
      <c r="B188" s="4"/>
    </row>
    <row r="189" ht="13.5">
      <c r="B189" s="4"/>
    </row>
    <row r="190" ht="13.5">
      <c r="B190" s="4"/>
    </row>
    <row r="191" ht="13.5">
      <c r="B191" s="4"/>
    </row>
    <row r="192" ht="13.5">
      <c r="B192" s="4"/>
    </row>
    <row r="193" ht="13.5">
      <c r="B193" s="4"/>
    </row>
    <row r="194" ht="13.5">
      <c r="B194" s="4"/>
    </row>
    <row r="195" ht="13.5">
      <c r="B195" s="4"/>
    </row>
    <row r="196" ht="13.5">
      <c r="B196" s="5"/>
    </row>
    <row r="197" ht="13.5">
      <c r="B197" s="5"/>
    </row>
    <row r="198" ht="13.5">
      <c r="B198" s="4"/>
    </row>
    <row r="199" ht="13.5">
      <c r="B199" s="4"/>
    </row>
    <row r="200" ht="13.5">
      <c r="B200" s="4"/>
    </row>
    <row r="201" ht="13.5">
      <c r="B201" s="4"/>
    </row>
    <row r="202" ht="13.5">
      <c r="B202" s="4"/>
    </row>
    <row r="203" ht="13.5">
      <c r="B203" s="4"/>
    </row>
    <row r="204" ht="13.5">
      <c r="B204" s="4"/>
    </row>
    <row r="205" ht="13.5">
      <c r="B205" s="4"/>
    </row>
    <row r="206" ht="13.5">
      <c r="B206" s="4"/>
    </row>
    <row r="207" ht="13.5">
      <c r="B207" s="4"/>
    </row>
    <row r="208" ht="13.5">
      <c r="B208" s="4"/>
    </row>
    <row r="209" ht="13.5">
      <c r="B209" s="4"/>
    </row>
    <row r="210" ht="13.5">
      <c r="B210" s="4"/>
    </row>
    <row r="211" ht="13.5">
      <c r="B211" s="4"/>
    </row>
    <row r="212" ht="13.5">
      <c r="B212" s="4"/>
    </row>
    <row r="213" ht="13.5">
      <c r="B213" s="4"/>
    </row>
    <row r="214" ht="13.5">
      <c r="B214" s="5"/>
    </row>
    <row r="215" ht="13.5">
      <c r="B215" s="5"/>
    </row>
    <row r="216" ht="13.5">
      <c r="B216" s="4"/>
    </row>
    <row r="217" ht="13.5">
      <c r="B217" s="4"/>
    </row>
    <row r="221" ht="13.5">
      <c r="B221" s="10"/>
    </row>
    <row r="223" ht="13.5">
      <c r="B223" s="10"/>
    </row>
    <row r="229" ht="13.5">
      <c r="B229" s="10"/>
    </row>
    <row r="230" ht="13.5">
      <c r="B230" s="10"/>
    </row>
    <row r="231" ht="13.5">
      <c r="B231" s="10"/>
    </row>
  </sheetData>
  <sheetProtection password="CC72" sheet="1" selectLockedCells="1" selectUnlockedCells="1"/>
  <protectedRanges>
    <protectedRange sqref="A6:A16" name="範囲1_2"/>
  </protectedRanges>
  <printOptions horizontalCentered="1" verticalCentered="1"/>
  <pageMargins left="0.7874015748031497" right="0.7874015748031497" top="0.7874015748031497" bottom="0.7874015748031497" header="0.5118110236220472" footer="0.5118110236220472"/>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B1:E39"/>
  <sheetViews>
    <sheetView view="pageBreakPreview" zoomScaleSheetLayoutView="100" workbookViewId="0" topLeftCell="A31">
      <selection activeCell="J31" sqref="J31"/>
    </sheetView>
  </sheetViews>
  <sheetFormatPr defaultColWidth="9.00390625" defaultRowHeight="13.5"/>
  <cols>
    <col min="1" max="1" width="4.25390625" style="83" customWidth="1"/>
    <col min="2" max="2" width="27.50390625" style="83" customWidth="1"/>
    <col min="3" max="3" width="49.875" style="83" customWidth="1"/>
    <col min="4" max="5" width="5.25390625" style="83" customWidth="1"/>
    <col min="6" max="6" width="2.125" style="83" customWidth="1"/>
    <col min="7" max="16384" width="9.00390625" style="83" customWidth="1"/>
  </cols>
  <sheetData>
    <row r="1" spans="2:5" ht="15.75" customHeight="1">
      <c r="B1" s="82" t="s">
        <v>335</v>
      </c>
      <c r="C1" s="258" t="s">
        <v>336</v>
      </c>
      <c r="D1" s="259"/>
      <c r="E1" s="259"/>
    </row>
    <row r="2" spans="2:3" ht="19.5" customHeight="1">
      <c r="B2" s="82"/>
      <c r="C2" s="84" t="s">
        <v>379</v>
      </c>
    </row>
    <row r="3" spans="2:3" ht="15.75" customHeight="1">
      <c r="B3" s="260" t="s">
        <v>380</v>
      </c>
      <c r="C3" s="260"/>
    </row>
    <row r="4" spans="2:3" ht="7.5" customHeight="1">
      <c r="B4" s="85"/>
      <c r="C4" s="86"/>
    </row>
    <row r="5" spans="2:5" ht="49.5" customHeight="1">
      <c r="B5" s="261" t="s">
        <v>339</v>
      </c>
      <c r="C5" s="261"/>
      <c r="D5" s="261"/>
      <c r="E5" s="261"/>
    </row>
    <row r="6" spans="2:5" ht="45" customHeight="1">
      <c r="B6" s="261" t="s">
        <v>638</v>
      </c>
      <c r="C6" s="261"/>
      <c r="D6" s="261"/>
      <c r="E6" s="261"/>
    </row>
    <row r="7" spans="2:5" ht="45" customHeight="1">
      <c r="B7" s="261" t="s">
        <v>340</v>
      </c>
      <c r="C7" s="261"/>
      <c r="D7" s="261"/>
      <c r="E7" s="261"/>
    </row>
    <row r="8" spans="2:3" ht="20.25">
      <c r="B8" s="87" t="s">
        <v>341</v>
      </c>
      <c r="C8" s="88"/>
    </row>
    <row r="9" spans="2:3" ht="18" customHeight="1">
      <c r="B9" s="89" t="s">
        <v>342</v>
      </c>
      <c r="C9" s="88"/>
    </row>
    <row r="10" ht="7.5" customHeight="1" thickBot="1">
      <c r="B10" s="86"/>
    </row>
    <row r="11" spans="2:3" ht="19.5" customHeight="1" thickBot="1">
      <c r="B11" s="90" t="s">
        <v>381</v>
      </c>
      <c r="C11" s="91" t="s">
        <v>344</v>
      </c>
    </row>
    <row r="12" spans="2:3" ht="30" customHeight="1" thickBot="1">
      <c r="B12" s="92" t="s">
        <v>381</v>
      </c>
      <c r="C12" s="170">
        <f>'基礎データ'!B7</f>
        <v>0</v>
      </c>
    </row>
    <row r="13" ht="7.5" customHeight="1" thickBot="1">
      <c r="B13" s="85"/>
    </row>
    <row r="14" spans="2:3" ht="19.5" customHeight="1">
      <c r="B14" s="262" t="s">
        <v>345</v>
      </c>
      <c r="C14" s="263"/>
    </row>
    <row r="15" spans="2:3" ht="19.5" customHeight="1">
      <c r="B15" s="250" t="s">
        <v>346</v>
      </c>
      <c r="C15" s="251"/>
    </row>
    <row r="16" spans="2:3" ht="27" customHeight="1" thickBot="1">
      <c r="B16" s="93" t="s">
        <v>347</v>
      </c>
      <c r="C16" s="94">
        <f>'基礎データ'!B8</f>
        <v>0</v>
      </c>
    </row>
    <row r="17" spans="2:3" ht="9" customHeight="1" thickBot="1">
      <c r="B17" s="95"/>
      <c r="C17" s="96"/>
    </row>
    <row r="18" spans="2:3" ht="19.5" customHeight="1">
      <c r="B18" s="97" t="s">
        <v>348</v>
      </c>
      <c r="C18" s="98" t="s">
        <v>349</v>
      </c>
    </row>
    <row r="19" spans="2:3" ht="19.5" customHeight="1">
      <c r="B19" s="99" t="s">
        <v>350</v>
      </c>
      <c r="C19" s="100">
        <f>'基礎データ'!B34</f>
        <v>0</v>
      </c>
    </row>
    <row r="20" spans="2:3" ht="35.25" customHeight="1">
      <c r="B20" s="101" t="s">
        <v>382</v>
      </c>
      <c r="C20" s="102">
        <f>'基礎データ'!B35</f>
        <v>0</v>
      </c>
    </row>
    <row r="21" spans="2:3" ht="35.25" customHeight="1">
      <c r="B21" s="101" t="s">
        <v>383</v>
      </c>
      <c r="C21" s="103">
        <f>'基礎データ'!B36</f>
        <v>0</v>
      </c>
    </row>
    <row r="22" spans="2:3" ht="35.25" customHeight="1">
      <c r="B22" s="101" t="s">
        <v>353</v>
      </c>
      <c r="C22" s="103">
        <f>'基礎データ'!B37</f>
        <v>0</v>
      </c>
    </row>
    <row r="23" spans="2:3" ht="35.25" customHeight="1" thickBot="1">
      <c r="B23" s="104" t="s">
        <v>354</v>
      </c>
      <c r="C23" s="105">
        <f>'基礎データ'!B38</f>
        <v>0</v>
      </c>
    </row>
    <row r="24" ht="7.5" customHeight="1" thickBot="1">
      <c r="B24" s="85"/>
    </row>
    <row r="25" spans="2:5" ht="20.25" customHeight="1">
      <c r="B25" s="252" t="s">
        <v>355</v>
      </c>
      <c r="C25" s="253"/>
      <c r="D25" s="256" t="s">
        <v>356</v>
      </c>
      <c r="E25" s="256" t="s">
        <v>357</v>
      </c>
    </row>
    <row r="26" spans="2:5" ht="15" customHeight="1" thickBot="1">
      <c r="B26" s="254"/>
      <c r="C26" s="255"/>
      <c r="D26" s="257"/>
      <c r="E26" s="257"/>
    </row>
    <row r="27" spans="2:5" ht="23.25" customHeight="1">
      <c r="B27" s="106" t="s">
        <v>493</v>
      </c>
      <c r="C27" s="107">
        <f>'基礎データ'!B49</f>
        <v>0</v>
      </c>
      <c r="D27" s="108"/>
      <c r="E27" s="108"/>
    </row>
    <row r="28" spans="2:5" ht="23.25" customHeight="1" thickBot="1">
      <c r="B28" s="109" t="s">
        <v>494</v>
      </c>
      <c r="C28" s="110">
        <f>'基礎データ'!B50</f>
        <v>0</v>
      </c>
      <c r="D28" s="111"/>
      <c r="E28" s="111"/>
    </row>
    <row r="29" spans="2:5" ht="23.25" customHeight="1">
      <c r="B29" s="106" t="s">
        <v>495</v>
      </c>
      <c r="C29" s="107">
        <f>IF('基礎データ'!B51="","",'基礎データ'!B51)</f>
      </c>
      <c r="D29" s="108"/>
      <c r="E29" s="108"/>
    </row>
    <row r="30" spans="2:5" ht="23.25" customHeight="1" thickBot="1">
      <c r="B30" s="109" t="s">
        <v>496</v>
      </c>
      <c r="C30" s="110">
        <f>IF('基礎データ'!B52="","",'基礎データ'!B52)</f>
      </c>
      <c r="D30" s="111"/>
      <c r="E30" s="111"/>
    </row>
    <row r="31" spans="2:5" ht="23.25" customHeight="1">
      <c r="B31" s="106" t="s">
        <v>497</v>
      </c>
      <c r="C31" s="107">
        <f>IF('基礎データ'!B53="","",'基礎データ'!B53)</f>
      </c>
      <c r="D31" s="108"/>
      <c r="E31" s="108"/>
    </row>
    <row r="32" spans="2:5" ht="23.25" customHeight="1" thickBot="1">
      <c r="B32" s="109" t="s">
        <v>498</v>
      </c>
      <c r="C32" s="110">
        <f>IF('基礎データ'!B54="","",'基礎データ'!B54)</f>
      </c>
      <c r="D32" s="111"/>
      <c r="E32" s="111"/>
    </row>
    <row r="33" ht="8.25" customHeight="1" thickBot="1">
      <c r="B33" s="85"/>
    </row>
    <row r="34" spans="2:3" ht="14.25">
      <c r="B34" s="112" t="s">
        <v>358</v>
      </c>
      <c r="C34" s="113"/>
    </row>
    <row r="35" spans="2:3" ht="27.75" customHeight="1">
      <c r="B35" s="114" t="s">
        <v>359</v>
      </c>
      <c r="C35" s="115">
        <f>'基礎データ'!B36</f>
        <v>0</v>
      </c>
    </row>
    <row r="36" spans="2:3" ht="26.25" customHeight="1">
      <c r="B36" s="116" t="s">
        <v>360</v>
      </c>
      <c r="C36" s="115">
        <f>'基礎データ'!B38</f>
        <v>0</v>
      </c>
    </row>
    <row r="37" spans="2:3" ht="27.75" customHeight="1">
      <c r="B37" s="116" t="s">
        <v>384</v>
      </c>
      <c r="C37" s="115" t="str">
        <f>'基礎データ'!B39&amp;"/"&amp;'基礎データ'!B40</f>
        <v>/</v>
      </c>
    </row>
    <row r="38" spans="2:3" ht="25.5" customHeight="1" thickBot="1">
      <c r="B38" s="117" t="s">
        <v>385</v>
      </c>
      <c r="C38" s="61">
        <f>'基礎データ'!B41</f>
        <v>0</v>
      </c>
    </row>
    <row r="39" ht="14.25">
      <c r="B39" s="86"/>
    </row>
  </sheetData>
  <sheetProtection password="CC72" sheet="1"/>
  <mergeCells count="10">
    <mergeCell ref="B15:C15"/>
    <mergeCell ref="B25:C26"/>
    <mergeCell ref="D25:D26"/>
    <mergeCell ref="E25:E26"/>
    <mergeCell ref="C1:E1"/>
    <mergeCell ref="B3:C3"/>
    <mergeCell ref="B5:E5"/>
    <mergeCell ref="B6:E6"/>
    <mergeCell ref="B7:E7"/>
    <mergeCell ref="B14:C14"/>
  </mergeCells>
  <printOptions/>
  <pageMargins left="0.58" right="0.34" top="0.38" bottom="0.24" header="0.24" footer="0.16"/>
  <pageSetup fitToHeight="1" fitToWidth="1"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B1:E39"/>
  <sheetViews>
    <sheetView view="pageBreakPreview" zoomScaleSheetLayoutView="100" zoomScalePageLayoutView="0" workbookViewId="0" topLeftCell="A1">
      <selection activeCell="L27" sqref="L27"/>
    </sheetView>
  </sheetViews>
  <sheetFormatPr defaultColWidth="9.00390625" defaultRowHeight="13.5"/>
  <cols>
    <col min="1" max="1" width="4.25390625" style="130" customWidth="1"/>
    <col min="2" max="2" width="27.50390625" style="130" customWidth="1"/>
    <col min="3" max="3" width="49.875" style="130" customWidth="1"/>
    <col min="4" max="5" width="5.25390625" style="130" customWidth="1"/>
    <col min="6" max="6" width="2.125" style="130" customWidth="1"/>
    <col min="7" max="16384" width="9.00390625" style="130" customWidth="1"/>
  </cols>
  <sheetData>
    <row r="1" spans="2:5" ht="15.75" customHeight="1">
      <c r="B1" s="129" t="s">
        <v>335</v>
      </c>
      <c r="C1" s="272" t="s">
        <v>361</v>
      </c>
      <c r="D1" s="273"/>
      <c r="E1" s="273"/>
    </row>
    <row r="2" spans="2:3" ht="19.5" customHeight="1">
      <c r="B2" s="129"/>
      <c r="C2" s="131" t="s">
        <v>337</v>
      </c>
    </row>
    <row r="3" spans="2:3" ht="15.75" customHeight="1">
      <c r="B3" s="274" t="s">
        <v>338</v>
      </c>
      <c r="C3" s="274"/>
    </row>
    <row r="4" spans="2:3" ht="7.5" customHeight="1">
      <c r="B4" s="132"/>
      <c r="C4" s="133"/>
    </row>
    <row r="5" spans="2:5" ht="49.5" customHeight="1">
      <c r="B5" s="275" t="s">
        <v>339</v>
      </c>
      <c r="C5" s="275"/>
      <c r="D5" s="275"/>
      <c r="E5" s="275"/>
    </row>
    <row r="6" spans="2:5" ht="45" customHeight="1">
      <c r="B6" s="275" t="s">
        <v>638</v>
      </c>
      <c r="C6" s="275"/>
      <c r="D6" s="275"/>
      <c r="E6" s="275"/>
    </row>
    <row r="7" spans="2:5" ht="45" customHeight="1">
      <c r="B7" s="275" t="s">
        <v>340</v>
      </c>
      <c r="C7" s="275"/>
      <c r="D7" s="275"/>
      <c r="E7" s="275"/>
    </row>
    <row r="8" spans="2:3" ht="20.25">
      <c r="B8" s="134" t="s">
        <v>362</v>
      </c>
      <c r="C8" s="135"/>
    </row>
    <row r="9" spans="2:3" ht="18" customHeight="1">
      <c r="B9" s="136" t="s">
        <v>342</v>
      </c>
      <c r="C9" s="135"/>
    </row>
    <row r="10" ht="7.5" customHeight="1" thickBot="1">
      <c r="B10" s="133"/>
    </row>
    <row r="11" spans="2:3" ht="19.5" customHeight="1" thickBot="1">
      <c r="B11" s="137" t="s">
        <v>343</v>
      </c>
      <c r="C11" s="138" t="s">
        <v>344</v>
      </c>
    </row>
    <row r="12" spans="2:3" ht="30" customHeight="1" thickBot="1">
      <c r="B12" s="139" t="s">
        <v>343</v>
      </c>
      <c r="C12" s="140">
        <f>'基礎データ'!B7</f>
        <v>0</v>
      </c>
    </row>
    <row r="13" ht="7.5" customHeight="1" thickBot="1">
      <c r="B13" s="132"/>
    </row>
    <row r="14" spans="2:3" ht="19.5" customHeight="1">
      <c r="B14" s="276" t="s">
        <v>345</v>
      </c>
      <c r="C14" s="277"/>
    </row>
    <row r="15" spans="2:3" ht="19.5" customHeight="1">
      <c r="B15" s="264" t="s">
        <v>346</v>
      </c>
      <c r="C15" s="265"/>
    </row>
    <row r="16" spans="2:3" ht="21" customHeight="1" thickBot="1">
      <c r="B16" s="141" t="s">
        <v>347</v>
      </c>
      <c r="C16" s="142">
        <f>'基礎データ'!B8</f>
        <v>0</v>
      </c>
    </row>
    <row r="17" spans="2:3" ht="9" customHeight="1" thickBot="1">
      <c r="B17" s="143"/>
      <c r="C17" s="144"/>
    </row>
    <row r="18" spans="2:3" ht="19.5" customHeight="1">
      <c r="B18" s="145" t="s">
        <v>348</v>
      </c>
      <c r="C18" s="146" t="s">
        <v>349</v>
      </c>
    </row>
    <row r="19" spans="2:3" ht="19.5" customHeight="1">
      <c r="B19" s="147" t="s">
        <v>350</v>
      </c>
      <c r="C19" s="148">
        <f>'基礎データ'!B34</f>
        <v>0</v>
      </c>
    </row>
    <row r="20" spans="2:3" ht="35.25" customHeight="1">
      <c r="B20" s="149" t="s">
        <v>351</v>
      </c>
      <c r="C20" s="150">
        <f>'基礎データ'!B35</f>
        <v>0</v>
      </c>
    </row>
    <row r="21" spans="2:3" ht="35.25" customHeight="1">
      <c r="B21" s="149" t="s">
        <v>352</v>
      </c>
      <c r="C21" s="151">
        <f>'基礎データ'!B36</f>
        <v>0</v>
      </c>
    </row>
    <row r="22" spans="2:3" ht="35.25" customHeight="1">
      <c r="B22" s="149" t="s">
        <v>353</v>
      </c>
      <c r="C22" s="151">
        <f>'基礎データ'!B37</f>
        <v>0</v>
      </c>
    </row>
    <row r="23" spans="2:3" ht="35.25" customHeight="1" thickBot="1">
      <c r="B23" s="152" t="s">
        <v>354</v>
      </c>
      <c r="C23" s="153">
        <f>'基礎データ'!B38</f>
        <v>0</v>
      </c>
    </row>
    <row r="24" ht="7.5" customHeight="1" thickBot="1">
      <c r="B24" s="132"/>
    </row>
    <row r="25" spans="2:5" ht="20.25" customHeight="1">
      <c r="B25" s="266" t="s">
        <v>363</v>
      </c>
      <c r="C25" s="267"/>
      <c r="D25" s="270" t="s">
        <v>356</v>
      </c>
      <c r="E25" s="270" t="s">
        <v>357</v>
      </c>
    </row>
    <row r="26" spans="2:5" ht="15" customHeight="1" thickBot="1">
      <c r="B26" s="268"/>
      <c r="C26" s="269"/>
      <c r="D26" s="271"/>
      <c r="E26" s="271"/>
    </row>
    <row r="27" spans="2:5" ht="23.25" customHeight="1">
      <c r="B27" s="154" t="s">
        <v>493</v>
      </c>
      <c r="C27" s="155">
        <f>'基礎データ'!B49</f>
        <v>0</v>
      </c>
      <c r="D27" s="108"/>
      <c r="E27" s="108"/>
    </row>
    <row r="28" spans="2:5" ht="23.25" customHeight="1" thickBot="1">
      <c r="B28" s="156" t="s">
        <v>494</v>
      </c>
      <c r="C28" s="157">
        <f>'基礎データ'!B50</f>
        <v>0</v>
      </c>
      <c r="D28" s="111"/>
      <c r="E28" s="111"/>
    </row>
    <row r="29" spans="2:5" ht="23.25" customHeight="1">
      <c r="B29" s="154" t="s">
        <v>495</v>
      </c>
      <c r="C29" s="155">
        <f>'基礎データ'!B51</f>
        <v>0</v>
      </c>
      <c r="D29" s="108"/>
      <c r="E29" s="108"/>
    </row>
    <row r="30" spans="2:5" ht="23.25" customHeight="1" thickBot="1">
      <c r="B30" s="156" t="s">
        <v>496</v>
      </c>
      <c r="C30" s="157">
        <f>'基礎データ'!B52</f>
        <v>0</v>
      </c>
      <c r="D30" s="111"/>
      <c r="E30" s="111"/>
    </row>
    <row r="31" spans="2:5" ht="23.25" customHeight="1">
      <c r="B31" s="154" t="s">
        <v>497</v>
      </c>
      <c r="C31" s="155">
        <f>'基礎データ'!B53</f>
        <v>0</v>
      </c>
      <c r="D31" s="108"/>
      <c r="E31" s="108"/>
    </row>
    <row r="32" spans="2:5" ht="23.25" customHeight="1" thickBot="1">
      <c r="B32" s="156" t="s">
        <v>498</v>
      </c>
      <c r="C32" s="157">
        <f>'基礎データ'!B54</f>
        <v>0</v>
      </c>
      <c r="D32" s="111"/>
      <c r="E32" s="111"/>
    </row>
    <row r="33" ht="8.25" customHeight="1" thickBot="1">
      <c r="B33" s="132"/>
    </row>
    <row r="34" spans="2:3" ht="14.25">
      <c r="B34" s="158" t="s">
        <v>358</v>
      </c>
      <c r="C34" s="159"/>
    </row>
    <row r="35" spans="2:3" ht="27.75" customHeight="1">
      <c r="B35" s="160" t="s">
        <v>359</v>
      </c>
      <c r="C35" s="161">
        <f>'基礎データ'!B36</f>
        <v>0</v>
      </c>
    </row>
    <row r="36" spans="2:3" ht="26.25" customHeight="1">
      <c r="B36" s="162" t="s">
        <v>360</v>
      </c>
      <c r="C36" s="161">
        <f>'基礎データ'!B38</f>
        <v>0</v>
      </c>
    </row>
    <row r="37" spans="2:3" ht="27.75" customHeight="1">
      <c r="B37" s="162" t="s">
        <v>384</v>
      </c>
      <c r="C37" s="161" t="str">
        <f>'基礎データ'!B39&amp;"/"&amp;'基礎データ'!B40</f>
        <v>/</v>
      </c>
    </row>
    <row r="38" spans="2:3" ht="25.5" customHeight="1" thickBot="1">
      <c r="B38" s="163" t="s">
        <v>385</v>
      </c>
      <c r="C38" s="61">
        <f>'基礎データ'!B41</f>
        <v>0</v>
      </c>
    </row>
    <row r="39" ht="14.25">
      <c r="B39" s="133"/>
    </row>
  </sheetData>
  <sheetProtection password="CC72" sheet="1"/>
  <mergeCells count="10">
    <mergeCell ref="B15:C15"/>
    <mergeCell ref="B25:C26"/>
    <mergeCell ref="D25:D26"/>
    <mergeCell ref="E25:E26"/>
    <mergeCell ref="C1:E1"/>
    <mergeCell ref="B3:C3"/>
    <mergeCell ref="B5:E5"/>
    <mergeCell ref="B6:E6"/>
    <mergeCell ref="B7:E7"/>
    <mergeCell ref="B14:C14"/>
  </mergeCells>
  <printOptions/>
  <pageMargins left="0.58" right="0.34" top="0.38" bottom="0.24" header="0.24" footer="0.16"/>
  <pageSetup fitToHeight="1" fitToWidth="1"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E108"/>
  <sheetViews>
    <sheetView zoomScalePageLayoutView="0" workbookViewId="0" topLeftCell="A1">
      <selection activeCell="C8" sqref="C8"/>
    </sheetView>
  </sheetViews>
  <sheetFormatPr defaultColWidth="9.00390625" defaultRowHeight="13.5"/>
  <cols>
    <col min="1" max="1" width="4.25390625" style="0" customWidth="1"/>
    <col min="2" max="2" width="27.50390625" style="0" customWidth="1"/>
    <col min="3" max="3" width="49.875" style="0" customWidth="1"/>
    <col min="4" max="5" width="5.25390625" style="0" customWidth="1"/>
  </cols>
  <sheetData>
    <row r="1" spans="2:5" s="83" customFormat="1" ht="20.25" customHeight="1">
      <c r="B1" s="252" t="s">
        <v>363</v>
      </c>
      <c r="C1" s="253"/>
      <c r="D1" s="256" t="s">
        <v>356</v>
      </c>
      <c r="E1" s="256" t="s">
        <v>357</v>
      </c>
    </row>
    <row r="2" spans="2:5" s="83" customFormat="1" ht="15" customHeight="1" thickBot="1">
      <c r="B2" s="254"/>
      <c r="C2" s="255"/>
      <c r="D2" s="257"/>
      <c r="E2" s="257"/>
    </row>
    <row r="3" spans="1:5" s="83" customFormat="1" ht="23.25" customHeight="1">
      <c r="A3" s="278">
        <v>4</v>
      </c>
      <c r="B3" s="201" t="s">
        <v>499</v>
      </c>
      <c r="C3" s="107">
        <f>IF('基礎データ'!B55="","",'基礎データ'!B55)</f>
      </c>
      <c r="D3" s="108"/>
      <c r="E3" s="108"/>
    </row>
    <row r="4" spans="1:5" s="83" customFormat="1" ht="23.25" customHeight="1" thickBot="1">
      <c r="A4" s="278"/>
      <c r="B4" s="200" t="s">
        <v>500</v>
      </c>
      <c r="C4" s="202">
        <f>IF('基礎データ'!B56="","",'基礎データ'!B56)</f>
      </c>
      <c r="D4" s="111"/>
      <c r="E4" s="111"/>
    </row>
    <row r="5" spans="1:5" s="83" customFormat="1" ht="23.25" customHeight="1">
      <c r="A5" s="278">
        <v>5</v>
      </c>
      <c r="B5" s="201" t="s">
        <v>501</v>
      </c>
      <c r="C5" s="107">
        <f>IF('基礎データ'!B57="","",'基礎データ'!B57)</f>
      </c>
      <c r="D5" s="108"/>
      <c r="E5" s="108"/>
    </row>
    <row r="6" spans="1:5" s="83" customFormat="1" ht="23.25" customHeight="1" thickBot="1">
      <c r="A6" s="278"/>
      <c r="B6" s="200" t="s">
        <v>502</v>
      </c>
      <c r="C6" s="202">
        <f>IF('基礎データ'!B58="","",'基礎データ'!B58)</f>
      </c>
      <c r="D6" s="111"/>
      <c r="E6" s="111"/>
    </row>
    <row r="7" spans="1:5" s="83" customFormat="1" ht="23.25" customHeight="1">
      <c r="A7" s="278">
        <v>6</v>
      </c>
      <c r="B7" s="201" t="s">
        <v>503</v>
      </c>
      <c r="C7" s="107">
        <f>IF('基礎データ'!B59="","",'基礎データ'!B59)</f>
      </c>
      <c r="D7" s="108"/>
      <c r="E7" s="108"/>
    </row>
    <row r="8" spans="1:5" s="83" customFormat="1" ht="23.25" customHeight="1" thickBot="1">
      <c r="A8" s="278"/>
      <c r="B8" s="200" t="s">
        <v>504</v>
      </c>
      <c r="C8" s="202">
        <f>IF('基礎データ'!B60="","",'基礎データ'!B60)</f>
      </c>
      <c r="D8" s="111"/>
      <c r="E8" s="111"/>
    </row>
    <row r="9" spans="1:5" s="83" customFormat="1" ht="23.25" customHeight="1">
      <c r="A9" s="278">
        <v>7</v>
      </c>
      <c r="B9" s="201" t="s">
        <v>505</v>
      </c>
      <c r="C9" s="107">
        <f>IF('基礎データ'!B61="","",'基礎データ'!B61)</f>
      </c>
      <c r="D9" s="108"/>
      <c r="E9" s="108"/>
    </row>
    <row r="10" spans="1:5" s="83" customFormat="1" ht="23.25" customHeight="1" thickBot="1">
      <c r="A10" s="278"/>
      <c r="B10" s="200" t="s">
        <v>506</v>
      </c>
      <c r="C10" s="202">
        <f>IF('基礎データ'!B62="","",'基礎データ'!B62)</f>
      </c>
      <c r="D10" s="111"/>
      <c r="E10" s="111"/>
    </row>
    <row r="11" spans="1:5" s="83" customFormat="1" ht="23.25" customHeight="1">
      <c r="A11" s="278">
        <v>8</v>
      </c>
      <c r="B11" s="201" t="s">
        <v>507</v>
      </c>
      <c r="C11" s="107">
        <f>IF('基礎データ'!B63="","",'基礎データ'!B63)</f>
      </c>
      <c r="D11" s="108"/>
      <c r="E11" s="108"/>
    </row>
    <row r="12" spans="1:5" s="83" customFormat="1" ht="23.25" customHeight="1" thickBot="1">
      <c r="A12" s="278"/>
      <c r="B12" s="200" t="s">
        <v>508</v>
      </c>
      <c r="C12" s="202">
        <f>IF('基礎データ'!B64="","",'基礎データ'!B64)</f>
      </c>
      <c r="D12" s="111"/>
      <c r="E12" s="111"/>
    </row>
    <row r="13" spans="1:5" s="83" customFormat="1" ht="23.25" customHeight="1">
      <c r="A13" s="278">
        <v>9</v>
      </c>
      <c r="B13" s="201" t="s">
        <v>509</v>
      </c>
      <c r="C13" s="107">
        <f>IF('基礎データ'!B65="","",'基礎データ'!B65)</f>
      </c>
      <c r="D13" s="108"/>
      <c r="E13" s="108"/>
    </row>
    <row r="14" spans="1:5" s="83" customFormat="1" ht="23.25" customHeight="1" thickBot="1">
      <c r="A14" s="278"/>
      <c r="B14" s="200" t="s">
        <v>510</v>
      </c>
      <c r="C14" s="202">
        <f>IF('基礎データ'!B66="","",'基礎データ'!B66)</f>
      </c>
      <c r="D14" s="111"/>
      <c r="E14" s="111"/>
    </row>
    <row r="15" spans="1:5" s="83" customFormat="1" ht="23.25" customHeight="1">
      <c r="A15" s="278">
        <v>10</v>
      </c>
      <c r="B15" s="201" t="s">
        <v>511</v>
      </c>
      <c r="C15" s="107">
        <f>IF('基礎データ'!B67="","",'基礎データ'!B67)</f>
      </c>
      <c r="D15" s="108"/>
      <c r="E15" s="108"/>
    </row>
    <row r="16" spans="1:5" s="83" customFormat="1" ht="23.25" customHeight="1" thickBot="1">
      <c r="A16" s="278"/>
      <c r="B16" s="200" t="s">
        <v>512</v>
      </c>
      <c r="C16" s="202">
        <f>IF('基礎データ'!B68="","",'基礎データ'!B68)</f>
      </c>
      <c r="D16" s="111"/>
      <c r="E16" s="111"/>
    </row>
    <row r="17" spans="1:5" s="83" customFormat="1" ht="23.25" customHeight="1">
      <c r="A17" s="278">
        <v>11</v>
      </c>
      <c r="B17" s="201" t="s">
        <v>513</v>
      </c>
      <c r="C17" s="107">
        <f>IF('基礎データ'!B69="","",'基礎データ'!B69)</f>
      </c>
      <c r="D17" s="108"/>
      <c r="E17" s="108"/>
    </row>
    <row r="18" spans="1:5" s="83" customFormat="1" ht="23.25" customHeight="1" thickBot="1">
      <c r="A18" s="278"/>
      <c r="B18" s="200" t="s">
        <v>514</v>
      </c>
      <c r="C18" s="202">
        <f>IF('基礎データ'!B70="","",'基礎データ'!B70)</f>
      </c>
      <c r="D18" s="111"/>
      <c r="E18" s="111"/>
    </row>
    <row r="19" spans="1:5" s="83" customFormat="1" ht="23.25" customHeight="1">
      <c r="A19" s="278">
        <v>12</v>
      </c>
      <c r="B19" s="201" t="s">
        <v>515</v>
      </c>
      <c r="C19" s="107">
        <f>IF('基礎データ'!B71="","",'基礎データ'!B71)</f>
      </c>
      <c r="D19" s="108"/>
      <c r="E19" s="108"/>
    </row>
    <row r="20" spans="1:5" s="83" customFormat="1" ht="23.25" customHeight="1" thickBot="1">
      <c r="A20" s="278"/>
      <c r="B20" s="200" t="s">
        <v>516</v>
      </c>
      <c r="C20" s="202">
        <f>IF('基礎データ'!B72="","",'基礎データ'!B72)</f>
      </c>
      <c r="D20" s="111"/>
      <c r="E20" s="111"/>
    </row>
    <row r="21" spans="1:5" s="83" customFormat="1" ht="23.25" customHeight="1">
      <c r="A21" s="278">
        <v>13</v>
      </c>
      <c r="B21" s="201" t="s">
        <v>517</v>
      </c>
      <c r="C21" s="107">
        <f>IF('基礎データ'!B73="","",'基礎データ'!B73)</f>
      </c>
      <c r="D21" s="108"/>
      <c r="E21" s="108"/>
    </row>
    <row r="22" spans="1:5" s="83" customFormat="1" ht="23.25" customHeight="1" thickBot="1">
      <c r="A22" s="278"/>
      <c r="B22" s="200" t="s">
        <v>518</v>
      </c>
      <c r="C22" s="202">
        <f>IF('基礎データ'!B74="","",'基礎データ'!B74)</f>
      </c>
      <c r="D22" s="111"/>
      <c r="E22" s="111"/>
    </row>
    <row r="23" spans="1:5" s="83" customFormat="1" ht="23.25" customHeight="1">
      <c r="A23" s="278">
        <v>14</v>
      </c>
      <c r="B23" s="201" t="s">
        <v>519</v>
      </c>
      <c r="C23" s="107">
        <f>IF('基礎データ'!B75="","",'基礎データ'!B75)</f>
      </c>
      <c r="D23" s="108"/>
      <c r="E23" s="108"/>
    </row>
    <row r="24" spans="1:5" s="83" customFormat="1" ht="23.25" customHeight="1" thickBot="1">
      <c r="A24" s="278"/>
      <c r="B24" s="200" t="s">
        <v>520</v>
      </c>
      <c r="C24" s="202">
        <f>IF('基礎データ'!B76="","",'基礎データ'!B76)</f>
      </c>
      <c r="D24" s="111"/>
      <c r="E24" s="111"/>
    </row>
    <row r="25" spans="1:5" s="83" customFormat="1" ht="23.25" customHeight="1">
      <c r="A25" s="278">
        <v>15</v>
      </c>
      <c r="B25" s="201" t="s">
        <v>521</v>
      </c>
      <c r="C25" s="107">
        <f>IF('基礎データ'!B77="","",'基礎データ'!B77)</f>
      </c>
      <c r="D25" s="108"/>
      <c r="E25" s="108"/>
    </row>
    <row r="26" spans="1:5" s="83" customFormat="1" ht="23.25" customHeight="1" thickBot="1">
      <c r="A26" s="278"/>
      <c r="B26" s="200" t="s">
        <v>522</v>
      </c>
      <c r="C26" s="202">
        <f>IF('基礎データ'!B78="","",'基礎データ'!B78)</f>
      </c>
      <c r="D26" s="111"/>
      <c r="E26" s="111"/>
    </row>
    <row r="27" spans="1:5" s="83" customFormat="1" ht="23.25" customHeight="1">
      <c r="A27" s="278">
        <v>16</v>
      </c>
      <c r="B27" s="201" t="s">
        <v>523</v>
      </c>
      <c r="C27" s="107">
        <f>IF('基礎データ'!B79="","",'基礎データ'!B79)</f>
      </c>
      <c r="D27" s="108"/>
      <c r="E27" s="108"/>
    </row>
    <row r="28" spans="1:5" s="83" customFormat="1" ht="23.25" customHeight="1" thickBot="1">
      <c r="A28" s="278"/>
      <c r="B28" s="200" t="s">
        <v>524</v>
      </c>
      <c r="C28" s="202">
        <f>IF('基礎データ'!B80="","",'基礎データ'!B80)</f>
      </c>
      <c r="D28" s="111"/>
      <c r="E28" s="111"/>
    </row>
    <row r="29" spans="1:5" s="83" customFormat="1" ht="23.25" customHeight="1">
      <c r="A29" s="278">
        <v>17</v>
      </c>
      <c r="B29" s="201" t="s">
        <v>525</v>
      </c>
      <c r="C29" s="107">
        <f>IF('基礎データ'!B81="","",'基礎データ'!B81)</f>
      </c>
      <c r="D29" s="108"/>
      <c r="E29" s="108"/>
    </row>
    <row r="30" spans="1:5" s="83" customFormat="1" ht="23.25" customHeight="1" thickBot="1">
      <c r="A30" s="278"/>
      <c r="B30" s="200" t="s">
        <v>526</v>
      </c>
      <c r="C30" s="202">
        <f>IF('基礎データ'!B82="","",'基礎データ'!B82)</f>
      </c>
      <c r="D30" s="111"/>
      <c r="E30" s="111"/>
    </row>
    <row r="31" spans="1:5" s="83" customFormat="1" ht="23.25" customHeight="1">
      <c r="A31" s="278">
        <v>18</v>
      </c>
      <c r="B31" s="201" t="s">
        <v>527</v>
      </c>
      <c r="C31" s="107">
        <f>IF('基礎データ'!B83="","",'基礎データ'!B83)</f>
      </c>
      <c r="D31" s="108"/>
      <c r="E31" s="108"/>
    </row>
    <row r="32" spans="1:5" s="83" customFormat="1" ht="23.25" customHeight="1" thickBot="1">
      <c r="A32" s="278"/>
      <c r="B32" s="200" t="s">
        <v>528</v>
      </c>
      <c r="C32" s="202">
        <f>IF('基礎データ'!B84="","",'基礎データ'!B84)</f>
      </c>
      <c r="D32" s="111"/>
      <c r="E32" s="111"/>
    </row>
    <row r="33" spans="1:5" s="83" customFormat="1" ht="23.25" customHeight="1">
      <c r="A33" s="278">
        <v>19</v>
      </c>
      <c r="B33" s="201" t="s">
        <v>529</v>
      </c>
      <c r="C33" s="107">
        <f>IF('基礎データ'!B85="","",'基礎データ'!B85)</f>
      </c>
      <c r="D33" s="108"/>
      <c r="E33" s="108"/>
    </row>
    <row r="34" spans="1:5" s="83" customFormat="1" ht="23.25" customHeight="1" thickBot="1">
      <c r="A34" s="278"/>
      <c r="B34" s="200" t="s">
        <v>530</v>
      </c>
      <c r="C34" s="202">
        <f>IF('基礎データ'!B86="","",'基礎データ'!B86)</f>
      </c>
      <c r="D34" s="111"/>
      <c r="E34" s="111"/>
    </row>
    <row r="35" spans="1:5" s="83" customFormat="1" ht="23.25" customHeight="1">
      <c r="A35" s="278">
        <v>20</v>
      </c>
      <c r="B35" s="201" t="s">
        <v>531</v>
      </c>
      <c r="C35" s="107">
        <f>IF('基礎データ'!B87="","",'基礎データ'!B87)</f>
      </c>
      <c r="D35" s="108"/>
      <c r="E35" s="108"/>
    </row>
    <row r="36" spans="1:5" s="83" customFormat="1" ht="23.25" customHeight="1" thickBot="1">
      <c r="A36" s="278"/>
      <c r="B36" s="200" t="s">
        <v>532</v>
      </c>
      <c r="C36" s="202">
        <f>IF('基礎データ'!B88="","",'基礎データ'!B88)</f>
      </c>
      <c r="D36" s="111"/>
      <c r="E36" s="111"/>
    </row>
    <row r="37" spans="1:5" s="83" customFormat="1" ht="23.25" customHeight="1">
      <c r="A37" s="278">
        <v>21</v>
      </c>
      <c r="B37" s="201" t="s">
        <v>533</v>
      </c>
      <c r="C37" s="107">
        <f>IF('基礎データ'!B89="","",'基礎データ'!B89)</f>
      </c>
      <c r="D37" s="108"/>
      <c r="E37" s="108"/>
    </row>
    <row r="38" spans="1:5" s="83" customFormat="1" ht="23.25" customHeight="1" thickBot="1">
      <c r="A38" s="278"/>
      <c r="B38" s="200" t="s">
        <v>534</v>
      </c>
      <c r="C38" s="202">
        <f>IF('基礎データ'!B90="","",'基礎データ'!B90)</f>
      </c>
      <c r="D38" s="111"/>
      <c r="E38" s="111"/>
    </row>
    <row r="39" spans="1:5" s="83" customFormat="1" ht="23.25" customHeight="1">
      <c r="A39" s="278">
        <v>22</v>
      </c>
      <c r="B39" s="201" t="s">
        <v>535</v>
      </c>
      <c r="C39" s="107">
        <f>IF('基礎データ'!B91="","",'基礎データ'!B91)</f>
      </c>
      <c r="D39" s="108"/>
      <c r="E39" s="108"/>
    </row>
    <row r="40" spans="1:5" s="83" customFormat="1" ht="23.25" customHeight="1" thickBot="1">
      <c r="A40" s="278"/>
      <c r="B40" s="200" t="s">
        <v>536</v>
      </c>
      <c r="C40" s="202">
        <f>IF('基礎データ'!B92="","",'基礎データ'!B92)</f>
      </c>
      <c r="D40" s="111"/>
      <c r="E40" s="111"/>
    </row>
    <row r="41" spans="1:5" s="83" customFormat="1" ht="23.25" customHeight="1">
      <c r="A41" s="278">
        <v>23</v>
      </c>
      <c r="B41" s="201" t="s">
        <v>537</v>
      </c>
      <c r="C41" s="107">
        <f>IF('基礎データ'!B93="","",'基礎データ'!B93)</f>
      </c>
      <c r="D41" s="108"/>
      <c r="E41" s="108"/>
    </row>
    <row r="42" spans="1:5" s="83" customFormat="1" ht="23.25" customHeight="1" thickBot="1">
      <c r="A42" s="278"/>
      <c r="B42" s="200" t="s">
        <v>538</v>
      </c>
      <c r="C42" s="202">
        <f>IF('基礎データ'!B94="","",'基礎データ'!B94)</f>
      </c>
      <c r="D42" s="111"/>
      <c r="E42" s="111"/>
    </row>
    <row r="43" spans="1:5" s="83" customFormat="1" ht="23.25" customHeight="1">
      <c r="A43" s="278">
        <v>24</v>
      </c>
      <c r="B43" s="201" t="s">
        <v>539</v>
      </c>
      <c r="C43" s="107">
        <f>IF('基礎データ'!B95="","",'基礎データ'!B95)</f>
      </c>
      <c r="D43" s="108"/>
      <c r="E43" s="108"/>
    </row>
    <row r="44" spans="1:5" s="83" customFormat="1" ht="23.25" customHeight="1" thickBot="1">
      <c r="A44" s="278"/>
      <c r="B44" s="200" t="s">
        <v>540</v>
      </c>
      <c r="C44" s="202">
        <f>IF('基礎データ'!B96="","",'基礎データ'!B96)</f>
      </c>
      <c r="D44" s="111"/>
      <c r="E44" s="111"/>
    </row>
    <row r="45" spans="1:5" s="83" customFormat="1" ht="23.25" customHeight="1">
      <c r="A45" s="278">
        <v>25</v>
      </c>
      <c r="B45" s="201" t="s">
        <v>541</v>
      </c>
      <c r="C45" s="107">
        <f>IF('基礎データ'!B97="","",'基礎データ'!B97)</f>
      </c>
      <c r="D45" s="108"/>
      <c r="E45" s="108"/>
    </row>
    <row r="46" spans="1:5" s="83" customFormat="1" ht="23.25" customHeight="1" thickBot="1">
      <c r="A46" s="278"/>
      <c r="B46" s="200" t="s">
        <v>542</v>
      </c>
      <c r="C46" s="202">
        <f>IF('基礎データ'!B98="","",'基礎データ'!B98)</f>
      </c>
      <c r="D46" s="111"/>
      <c r="E46" s="111"/>
    </row>
    <row r="47" spans="1:5" s="83" customFormat="1" ht="23.25" customHeight="1">
      <c r="A47" s="278">
        <v>26</v>
      </c>
      <c r="B47" s="201" t="s">
        <v>543</v>
      </c>
      <c r="C47" s="107">
        <f>IF('基礎データ'!B99="","",'基礎データ'!B99)</f>
      </c>
      <c r="D47" s="108"/>
      <c r="E47" s="108"/>
    </row>
    <row r="48" spans="1:5" s="83" customFormat="1" ht="23.25" customHeight="1" thickBot="1">
      <c r="A48" s="278"/>
      <c r="B48" s="200" t="s">
        <v>544</v>
      </c>
      <c r="C48" s="202">
        <f>IF('基礎データ'!B100="","",'基礎データ'!B100)</f>
      </c>
      <c r="D48" s="111"/>
      <c r="E48" s="111"/>
    </row>
    <row r="49" spans="1:5" s="83" customFormat="1" ht="23.25" customHeight="1">
      <c r="A49" s="278">
        <v>27</v>
      </c>
      <c r="B49" s="201" t="s">
        <v>545</v>
      </c>
      <c r="C49" s="107">
        <f>IF('基礎データ'!B101="","",'基礎データ'!B101)</f>
      </c>
      <c r="D49" s="108"/>
      <c r="E49" s="108"/>
    </row>
    <row r="50" spans="1:5" s="83" customFormat="1" ht="23.25" customHeight="1" thickBot="1">
      <c r="A50" s="278"/>
      <c r="B50" s="200" t="s">
        <v>546</v>
      </c>
      <c r="C50" s="202">
        <f>IF('基礎データ'!B102="","",'基礎データ'!B102)</f>
      </c>
      <c r="D50" s="111"/>
      <c r="E50" s="111"/>
    </row>
    <row r="51" spans="1:5" s="83" customFormat="1" ht="23.25" customHeight="1">
      <c r="A51" s="278">
        <v>28</v>
      </c>
      <c r="B51" s="201" t="s">
        <v>547</v>
      </c>
      <c r="C51" s="107">
        <f>IF('基礎データ'!B103="","",'基礎データ'!B103)</f>
      </c>
      <c r="D51" s="108"/>
      <c r="E51" s="108"/>
    </row>
    <row r="52" spans="1:5" s="83" customFormat="1" ht="23.25" customHeight="1" thickBot="1">
      <c r="A52" s="278"/>
      <c r="B52" s="200" t="s">
        <v>548</v>
      </c>
      <c r="C52" s="202">
        <f>IF('基礎データ'!B104="","",'基礎データ'!B104)</f>
      </c>
      <c r="D52" s="111"/>
      <c r="E52" s="111"/>
    </row>
    <row r="53" spans="1:5" s="83" customFormat="1" ht="23.25" customHeight="1">
      <c r="A53" s="278">
        <v>29</v>
      </c>
      <c r="B53" s="201" t="s">
        <v>549</v>
      </c>
      <c r="C53" s="107">
        <f>IF('基礎データ'!B105="","",'基礎データ'!B105)</f>
      </c>
      <c r="D53" s="108"/>
      <c r="E53" s="108"/>
    </row>
    <row r="54" spans="1:5" s="83" customFormat="1" ht="23.25" customHeight="1" thickBot="1">
      <c r="A54" s="278"/>
      <c r="B54" s="200" t="s">
        <v>550</v>
      </c>
      <c r="C54" s="202">
        <f>IF('基礎データ'!B106="","",'基礎データ'!B106)</f>
      </c>
      <c r="D54" s="111"/>
      <c r="E54" s="111"/>
    </row>
    <row r="55" spans="1:5" s="83" customFormat="1" ht="23.25" customHeight="1">
      <c r="A55" s="278">
        <v>30</v>
      </c>
      <c r="B55" s="201" t="s">
        <v>551</v>
      </c>
      <c r="C55" s="107">
        <f>IF('基礎データ'!B107="","",'基礎データ'!B107)</f>
      </c>
      <c r="D55" s="108"/>
      <c r="E55" s="108"/>
    </row>
    <row r="56" spans="1:5" s="83" customFormat="1" ht="23.25" customHeight="1" thickBot="1">
      <c r="A56" s="278"/>
      <c r="B56" s="200" t="s">
        <v>552</v>
      </c>
      <c r="C56" s="202">
        <f>IF('基礎データ'!B108="","",'基礎データ'!B108)</f>
      </c>
      <c r="D56" s="111"/>
      <c r="E56" s="111"/>
    </row>
    <row r="57" spans="1:5" s="83" customFormat="1" ht="23.25" customHeight="1">
      <c r="A57" s="278">
        <v>31</v>
      </c>
      <c r="B57" s="201" t="s">
        <v>553</v>
      </c>
      <c r="C57" s="107">
        <f>IF('基礎データ'!B109="","",'基礎データ'!B109)</f>
      </c>
      <c r="D57" s="108"/>
      <c r="E57" s="108"/>
    </row>
    <row r="58" spans="1:5" s="83" customFormat="1" ht="23.25" customHeight="1" thickBot="1">
      <c r="A58" s="278"/>
      <c r="B58" s="200" t="s">
        <v>554</v>
      </c>
      <c r="C58" s="202">
        <f>IF('基礎データ'!B110="","",'基礎データ'!B110)</f>
      </c>
      <c r="D58" s="111"/>
      <c r="E58" s="111"/>
    </row>
    <row r="59" spans="1:5" s="83" customFormat="1" ht="23.25" customHeight="1">
      <c r="A59" s="278">
        <v>32</v>
      </c>
      <c r="B59" s="201" t="s">
        <v>555</v>
      </c>
      <c r="C59" s="107">
        <f>IF('基礎データ'!B111="","",'基礎データ'!B111)</f>
      </c>
      <c r="D59" s="108"/>
      <c r="E59" s="108"/>
    </row>
    <row r="60" spans="1:5" s="83" customFormat="1" ht="23.25" customHeight="1" thickBot="1">
      <c r="A60" s="278"/>
      <c r="B60" s="200" t="s">
        <v>556</v>
      </c>
      <c r="C60" s="202">
        <f>IF('基礎データ'!B112="","",'基礎データ'!B112)</f>
      </c>
      <c r="D60" s="111"/>
      <c r="E60" s="111"/>
    </row>
    <row r="61" spans="1:5" s="83" customFormat="1" ht="23.25" customHeight="1">
      <c r="A61" s="278">
        <v>33</v>
      </c>
      <c r="B61" s="201" t="s">
        <v>557</v>
      </c>
      <c r="C61" s="107">
        <f>IF('基礎データ'!B113="","",'基礎データ'!B113)</f>
      </c>
      <c r="D61" s="108"/>
      <c r="E61" s="108"/>
    </row>
    <row r="62" spans="1:5" s="83" customFormat="1" ht="23.25" customHeight="1" thickBot="1">
      <c r="A62" s="278"/>
      <c r="B62" s="200" t="s">
        <v>558</v>
      </c>
      <c r="C62" s="202">
        <f>IF('基礎データ'!B114="","",'基礎データ'!B114)</f>
      </c>
      <c r="D62" s="111"/>
      <c r="E62" s="111"/>
    </row>
    <row r="63" spans="1:5" s="83" customFormat="1" ht="23.25" customHeight="1">
      <c r="A63" s="278">
        <v>34</v>
      </c>
      <c r="B63" s="201" t="s">
        <v>559</v>
      </c>
      <c r="C63" s="107">
        <f>IF('基礎データ'!B115="","",'基礎データ'!B115)</f>
      </c>
      <c r="D63" s="108"/>
      <c r="E63" s="108"/>
    </row>
    <row r="64" spans="1:5" s="83" customFormat="1" ht="23.25" customHeight="1" thickBot="1">
      <c r="A64" s="278"/>
      <c r="B64" s="200" t="s">
        <v>560</v>
      </c>
      <c r="C64" s="202">
        <f>IF('基礎データ'!B116="","",'基礎データ'!B116)</f>
      </c>
      <c r="D64" s="111"/>
      <c r="E64" s="111"/>
    </row>
    <row r="65" spans="1:5" s="83" customFormat="1" ht="23.25" customHeight="1">
      <c r="A65" s="278">
        <v>35</v>
      </c>
      <c r="B65" s="201" t="s">
        <v>561</v>
      </c>
      <c r="C65" s="107">
        <f>IF('基礎データ'!B117="","",'基礎データ'!B117)</f>
      </c>
      <c r="D65" s="108"/>
      <c r="E65" s="108"/>
    </row>
    <row r="66" spans="1:5" s="83" customFormat="1" ht="23.25" customHeight="1" thickBot="1">
      <c r="A66" s="278"/>
      <c r="B66" s="200" t="s">
        <v>562</v>
      </c>
      <c r="C66" s="202">
        <f>IF('基礎データ'!B118="","",'基礎データ'!B118)</f>
      </c>
      <c r="D66" s="111"/>
      <c r="E66" s="111"/>
    </row>
    <row r="67" spans="1:5" s="83" customFormat="1" ht="23.25" customHeight="1">
      <c r="A67" s="278">
        <v>36</v>
      </c>
      <c r="B67" s="201" t="s">
        <v>563</v>
      </c>
      <c r="C67" s="107">
        <f>IF('基礎データ'!B119="","",'基礎データ'!B119)</f>
      </c>
      <c r="D67" s="108"/>
      <c r="E67" s="108"/>
    </row>
    <row r="68" spans="1:5" s="83" customFormat="1" ht="23.25" customHeight="1" thickBot="1">
      <c r="A68" s="278"/>
      <c r="B68" s="200" t="s">
        <v>564</v>
      </c>
      <c r="C68" s="202">
        <f>IF('基礎データ'!B120="","",'基礎データ'!B120)</f>
      </c>
      <c r="D68" s="111"/>
      <c r="E68" s="111"/>
    </row>
    <row r="69" spans="1:5" s="83" customFormat="1" ht="23.25" customHeight="1">
      <c r="A69" s="278">
        <v>37</v>
      </c>
      <c r="B69" s="201" t="s">
        <v>565</v>
      </c>
      <c r="C69" s="107">
        <f>IF('基礎データ'!B121="","",'基礎データ'!B121)</f>
      </c>
      <c r="D69" s="108"/>
      <c r="E69" s="108"/>
    </row>
    <row r="70" spans="1:5" s="83" customFormat="1" ht="23.25" customHeight="1" thickBot="1">
      <c r="A70" s="278"/>
      <c r="B70" s="200" t="s">
        <v>566</v>
      </c>
      <c r="C70" s="202">
        <f>IF('基礎データ'!B122="","",'基礎データ'!B122)</f>
      </c>
      <c r="D70" s="111"/>
      <c r="E70" s="111"/>
    </row>
    <row r="71" spans="1:5" s="83" customFormat="1" ht="23.25" customHeight="1">
      <c r="A71" s="278">
        <v>38</v>
      </c>
      <c r="B71" s="201" t="s">
        <v>567</v>
      </c>
      <c r="C71" s="107">
        <f>IF('基礎データ'!B123="","",'基礎データ'!B123)</f>
      </c>
      <c r="D71" s="108"/>
      <c r="E71" s="108"/>
    </row>
    <row r="72" spans="1:5" s="83" customFormat="1" ht="23.25" customHeight="1" thickBot="1">
      <c r="A72" s="278"/>
      <c r="B72" s="200" t="s">
        <v>568</v>
      </c>
      <c r="C72" s="202">
        <f>IF('基礎データ'!B124="","",'基礎データ'!B124)</f>
      </c>
      <c r="D72" s="111"/>
      <c r="E72" s="111"/>
    </row>
    <row r="73" spans="1:5" s="83" customFormat="1" ht="23.25" customHeight="1">
      <c r="A73" s="278">
        <v>39</v>
      </c>
      <c r="B73" s="201" t="s">
        <v>569</v>
      </c>
      <c r="C73" s="107">
        <f>IF('基礎データ'!B125="","",'基礎データ'!B125)</f>
      </c>
      <c r="D73" s="108"/>
      <c r="E73" s="108"/>
    </row>
    <row r="74" spans="1:5" s="83" customFormat="1" ht="23.25" customHeight="1" thickBot="1">
      <c r="A74" s="278"/>
      <c r="B74" s="200" t="s">
        <v>570</v>
      </c>
      <c r="C74" s="202">
        <f>IF('基礎データ'!B126="","",'基礎データ'!B126)</f>
      </c>
      <c r="D74" s="111"/>
      <c r="E74" s="111"/>
    </row>
    <row r="75" spans="1:5" s="83" customFormat="1" ht="23.25" customHeight="1">
      <c r="A75" s="278">
        <v>40</v>
      </c>
      <c r="B75" s="201" t="s">
        <v>571</v>
      </c>
      <c r="C75" s="107">
        <f>IF('基礎データ'!B127="","",'基礎データ'!B127)</f>
      </c>
      <c r="D75" s="108"/>
      <c r="E75" s="108"/>
    </row>
    <row r="76" spans="1:5" s="83" customFormat="1" ht="23.25" customHeight="1" thickBot="1">
      <c r="A76" s="278"/>
      <c r="B76" s="200" t="s">
        <v>572</v>
      </c>
      <c r="C76" s="202">
        <f>IF('基礎データ'!B128="","",'基礎データ'!B128)</f>
      </c>
      <c r="D76" s="111"/>
      <c r="E76" s="111"/>
    </row>
    <row r="77" spans="1:5" s="83" customFormat="1" ht="23.25" customHeight="1">
      <c r="A77" s="278">
        <v>41</v>
      </c>
      <c r="B77" s="201" t="s">
        <v>573</v>
      </c>
      <c r="C77" s="107">
        <f>IF('基礎データ'!B129="","",'基礎データ'!B129)</f>
      </c>
      <c r="D77" s="108"/>
      <c r="E77" s="108"/>
    </row>
    <row r="78" spans="1:5" s="83" customFormat="1" ht="23.25" customHeight="1" thickBot="1">
      <c r="A78" s="278"/>
      <c r="B78" s="200" t="s">
        <v>574</v>
      </c>
      <c r="C78" s="202">
        <f>IF('基礎データ'!B130="","",'基礎データ'!B130)</f>
      </c>
      <c r="D78" s="111"/>
      <c r="E78" s="111"/>
    </row>
    <row r="79" spans="1:5" s="83" customFormat="1" ht="23.25" customHeight="1">
      <c r="A79" s="278">
        <v>42</v>
      </c>
      <c r="B79" s="201" t="s">
        <v>575</v>
      </c>
      <c r="C79" s="107">
        <f>IF('基礎データ'!B131="","",'基礎データ'!B131)</f>
      </c>
      <c r="D79" s="108"/>
      <c r="E79" s="108"/>
    </row>
    <row r="80" spans="1:5" s="83" customFormat="1" ht="23.25" customHeight="1" thickBot="1">
      <c r="A80" s="278"/>
      <c r="B80" s="200" t="s">
        <v>576</v>
      </c>
      <c r="C80" s="202">
        <f>IF('基礎データ'!B132="","",'基礎データ'!B132)</f>
      </c>
      <c r="D80" s="111"/>
      <c r="E80" s="111"/>
    </row>
    <row r="81" spans="1:5" s="83" customFormat="1" ht="23.25" customHeight="1">
      <c r="A81" s="278">
        <v>43</v>
      </c>
      <c r="B81" s="201" t="s">
        <v>577</v>
      </c>
      <c r="C81" s="107">
        <f>IF('基礎データ'!B133="","",'基礎データ'!B133)</f>
      </c>
      <c r="D81" s="108"/>
      <c r="E81" s="108"/>
    </row>
    <row r="82" spans="1:5" s="83" customFormat="1" ht="23.25" customHeight="1" thickBot="1">
      <c r="A82" s="278"/>
      <c r="B82" s="200" t="s">
        <v>578</v>
      </c>
      <c r="C82" s="202">
        <f>IF('基礎データ'!B134="","",'基礎データ'!B134)</f>
      </c>
      <c r="D82" s="111"/>
      <c r="E82" s="111"/>
    </row>
    <row r="83" spans="1:5" s="83" customFormat="1" ht="23.25" customHeight="1">
      <c r="A83" s="278">
        <v>44</v>
      </c>
      <c r="B83" s="201" t="s">
        <v>579</v>
      </c>
      <c r="C83" s="107">
        <f>IF('基礎データ'!B135="","",'基礎データ'!B135)</f>
      </c>
      <c r="D83" s="108"/>
      <c r="E83" s="108"/>
    </row>
    <row r="84" spans="1:5" s="83" customFormat="1" ht="23.25" customHeight="1" thickBot="1">
      <c r="A84" s="278"/>
      <c r="B84" s="200" t="s">
        <v>580</v>
      </c>
      <c r="C84" s="202">
        <f>IF('基礎データ'!B136="","",'基礎データ'!B136)</f>
      </c>
      <c r="D84" s="111"/>
      <c r="E84" s="111"/>
    </row>
    <row r="85" spans="1:5" s="83" customFormat="1" ht="23.25" customHeight="1">
      <c r="A85" s="278">
        <v>45</v>
      </c>
      <c r="B85" s="201" t="s">
        <v>581</v>
      </c>
      <c r="C85" s="107">
        <f>IF('基礎データ'!B137="","",'基礎データ'!B137)</f>
      </c>
      <c r="D85" s="108"/>
      <c r="E85" s="108"/>
    </row>
    <row r="86" spans="1:5" s="83" customFormat="1" ht="23.25" customHeight="1" thickBot="1">
      <c r="A86" s="278"/>
      <c r="B86" s="200" t="s">
        <v>582</v>
      </c>
      <c r="C86" s="202">
        <f>IF('基礎データ'!B138="","",'基礎データ'!B138)</f>
      </c>
      <c r="D86" s="111"/>
      <c r="E86" s="111"/>
    </row>
    <row r="87" spans="1:5" s="83" customFormat="1" ht="23.25" customHeight="1">
      <c r="A87" s="278">
        <v>46</v>
      </c>
      <c r="B87" s="201" t="s">
        <v>583</v>
      </c>
      <c r="C87" s="107">
        <f>IF('基礎データ'!B139="","",'基礎データ'!B139)</f>
      </c>
      <c r="D87" s="108"/>
      <c r="E87" s="108"/>
    </row>
    <row r="88" spans="1:5" s="83" customFormat="1" ht="23.25" customHeight="1" thickBot="1">
      <c r="A88" s="278"/>
      <c r="B88" s="200" t="s">
        <v>584</v>
      </c>
      <c r="C88" s="202">
        <f>IF('基礎データ'!B140="","",'基礎データ'!B140)</f>
      </c>
      <c r="D88" s="111"/>
      <c r="E88" s="111"/>
    </row>
    <row r="89" spans="1:5" s="83" customFormat="1" ht="23.25" customHeight="1">
      <c r="A89" s="278">
        <v>47</v>
      </c>
      <c r="B89" s="201" t="s">
        <v>585</v>
      </c>
      <c r="C89" s="107">
        <f>IF('基礎データ'!B141="","",'基礎データ'!B141)</f>
      </c>
      <c r="D89" s="108"/>
      <c r="E89" s="108"/>
    </row>
    <row r="90" spans="1:5" s="83" customFormat="1" ht="23.25" customHeight="1" thickBot="1">
      <c r="A90" s="278"/>
      <c r="B90" s="200" t="s">
        <v>586</v>
      </c>
      <c r="C90" s="202">
        <f>IF('基礎データ'!B142="","",'基礎データ'!B142)</f>
      </c>
      <c r="D90" s="111"/>
      <c r="E90" s="111"/>
    </row>
    <row r="91" spans="1:5" s="83" customFormat="1" ht="23.25" customHeight="1">
      <c r="A91" s="278">
        <v>48</v>
      </c>
      <c r="B91" s="201" t="s">
        <v>587</v>
      </c>
      <c r="C91" s="107">
        <f>IF('基礎データ'!B143="","",'基礎データ'!B143)</f>
      </c>
      <c r="D91" s="108"/>
      <c r="E91" s="108"/>
    </row>
    <row r="92" spans="1:5" s="83" customFormat="1" ht="23.25" customHeight="1" thickBot="1">
      <c r="A92" s="278"/>
      <c r="B92" s="200" t="s">
        <v>588</v>
      </c>
      <c r="C92" s="202">
        <f>IF('基礎データ'!B144="","",'基礎データ'!B144)</f>
      </c>
      <c r="D92" s="111"/>
      <c r="E92" s="111"/>
    </row>
    <row r="93" spans="1:5" s="83" customFormat="1" ht="23.25" customHeight="1">
      <c r="A93" s="278">
        <v>49</v>
      </c>
      <c r="B93" s="201" t="s">
        <v>589</v>
      </c>
      <c r="C93" s="107">
        <f>IF('基礎データ'!B145="","",'基礎データ'!B145)</f>
      </c>
      <c r="D93" s="108"/>
      <c r="E93" s="108"/>
    </row>
    <row r="94" spans="1:5" s="83" customFormat="1" ht="23.25" customHeight="1" thickBot="1">
      <c r="A94" s="278"/>
      <c r="B94" s="200" t="s">
        <v>590</v>
      </c>
      <c r="C94" s="202">
        <f>IF('基礎データ'!B146="","",'基礎データ'!B146)</f>
      </c>
      <c r="D94" s="111"/>
      <c r="E94" s="111"/>
    </row>
    <row r="95" spans="1:5" s="83" customFormat="1" ht="23.25" customHeight="1">
      <c r="A95" s="278">
        <v>50</v>
      </c>
      <c r="B95" s="201" t="s">
        <v>591</v>
      </c>
      <c r="C95" s="107">
        <f>IF('基礎データ'!B147="","",'基礎データ'!B147)</f>
      </c>
      <c r="D95" s="108"/>
      <c r="E95" s="108"/>
    </row>
    <row r="96" spans="1:5" s="83" customFormat="1" ht="23.25" customHeight="1" thickBot="1">
      <c r="A96" s="278"/>
      <c r="B96" s="200" t="s">
        <v>592</v>
      </c>
      <c r="C96" s="202">
        <f>IF('基礎データ'!B148="","",'基礎データ'!B148)</f>
      </c>
      <c r="D96" s="111"/>
      <c r="E96" s="111"/>
    </row>
    <row r="97" spans="1:5" s="83" customFormat="1" ht="23.25" customHeight="1">
      <c r="A97" s="278">
        <v>51</v>
      </c>
      <c r="B97" s="201" t="s">
        <v>593</v>
      </c>
      <c r="C97" s="107">
        <f>IF('基礎データ'!B149="","",'基礎データ'!B149)</f>
      </c>
      <c r="D97" s="108"/>
      <c r="E97" s="108"/>
    </row>
    <row r="98" spans="1:5" s="83" customFormat="1" ht="23.25" customHeight="1" thickBot="1">
      <c r="A98" s="278"/>
      <c r="B98" s="200" t="s">
        <v>594</v>
      </c>
      <c r="C98" s="202">
        <f>IF('基礎データ'!B150="","",'基礎データ'!B150)</f>
      </c>
      <c r="D98" s="111"/>
      <c r="E98" s="111"/>
    </row>
    <row r="99" spans="1:5" s="83" customFormat="1" ht="23.25" customHeight="1">
      <c r="A99" s="278">
        <v>52</v>
      </c>
      <c r="B99" s="201" t="s">
        <v>595</v>
      </c>
      <c r="C99" s="107">
        <f>IF('基礎データ'!B151="","",'基礎データ'!B151)</f>
      </c>
      <c r="D99" s="108"/>
      <c r="E99" s="108"/>
    </row>
    <row r="100" spans="1:5" s="83" customFormat="1" ht="23.25" customHeight="1" thickBot="1">
      <c r="A100" s="278"/>
      <c r="B100" s="200" t="s">
        <v>596</v>
      </c>
      <c r="C100" s="202">
        <f>IF('基礎データ'!B152="","",'基礎データ'!B152)</f>
      </c>
      <c r="D100" s="111"/>
      <c r="E100" s="111"/>
    </row>
    <row r="101" spans="1:5" s="83" customFormat="1" ht="23.25" customHeight="1">
      <c r="A101" s="278">
        <v>53</v>
      </c>
      <c r="B101" s="201" t="s">
        <v>597</v>
      </c>
      <c r="C101" s="107">
        <f>IF('基礎データ'!B153="","",'基礎データ'!B153)</f>
      </c>
      <c r="D101" s="108"/>
      <c r="E101" s="108"/>
    </row>
    <row r="102" spans="1:5" s="83" customFormat="1" ht="23.25" customHeight="1" thickBot="1">
      <c r="A102" s="278"/>
      <c r="B102" s="200" t="s">
        <v>598</v>
      </c>
      <c r="C102" s="202">
        <f>IF('基礎データ'!B154="","",'基礎データ'!B154)</f>
      </c>
      <c r="D102" s="111"/>
      <c r="E102" s="111"/>
    </row>
    <row r="103" spans="1:5" s="83" customFormat="1" ht="23.25" customHeight="1">
      <c r="A103" s="278">
        <v>54</v>
      </c>
      <c r="B103" s="201" t="s">
        <v>599</v>
      </c>
      <c r="C103" s="107">
        <f>IF('基礎データ'!B155="","",'基礎データ'!B155)</f>
      </c>
      <c r="D103" s="108"/>
      <c r="E103" s="108"/>
    </row>
    <row r="104" spans="1:5" s="83" customFormat="1" ht="23.25" customHeight="1" thickBot="1">
      <c r="A104" s="278"/>
      <c r="B104" s="200" t="s">
        <v>600</v>
      </c>
      <c r="C104" s="202">
        <f>IF('基礎データ'!B156="","",'基礎データ'!B156)</f>
      </c>
      <c r="D104" s="111"/>
      <c r="E104" s="111"/>
    </row>
    <row r="105" spans="1:5" s="83" customFormat="1" ht="23.25" customHeight="1">
      <c r="A105" s="278">
        <v>55</v>
      </c>
      <c r="B105" s="201" t="s">
        <v>601</v>
      </c>
      <c r="C105" s="107">
        <f>IF('基礎データ'!B157="","",'基礎データ'!B157)</f>
      </c>
      <c r="D105" s="108"/>
      <c r="E105" s="108"/>
    </row>
    <row r="106" spans="1:5" s="83" customFormat="1" ht="23.25" customHeight="1" thickBot="1">
      <c r="A106" s="278"/>
      <c r="B106" s="200" t="s">
        <v>602</v>
      </c>
      <c r="C106" s="202">
        <f>IF('基礎データ'!B158="","",'基礎データ'!B158)</f>
      </c>
      <c r="D106" s="111"/>
      <c r="E106" s="111"/>
    </row>
    <row r="107" spans="1:5" s="83" customFormat="1" ht="23.25" customHeight="1">
      <c r="A107" s="278">
        <v>56</v>
      </c>
      <c r="B107" s="201" t="s">
        <v>603</v>
      </c>
      <c r="C107" s="107">
        <f>IF('基礎データ'!B159="","",'基礎データ'!B159)</f>
      </c>
      <c r="D107" s="108"/>
      <c r="E107" s="108"/>
    </row>
    <row r="108" spans="1:5" s="83" customFormat="1" ht="23.25" customHeight="1" thickBot="1">
      <c r="A108" s="278"/>
      <c r="B108" s="200" t="s">
        <v>604</v>
      </c>
      <c r="C108" s="202">
        <f>IF('基礎データ'!B160="","",'基礎データ'!B160)</f>
      </c>
      <c r="D108" s="111"/>
      <c r="E108" s="111"/>
    </row>
  </sheetData>
  <sheetProtection password="CC72" sheet="1"/>
  <mergeCells count="56">
    <mergeCell ref="B1:C2"/>
    <mergeCell ref="D1:D2"/>
    <mergeCell ref="E1:E2"/>
    <mergeCell ref="A3:A4"/>
    <mergeCell ref="A5:A6"/>
    <mergeCell ref="A7:A8"/>
    <mergeCell ref="A9:A10"/>
    <mergeCell ref="A11:A12"/>
    <mergeCell ref="A13:A14"/>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1:A52"/>
    <mergeCell ref="A53:A54"/>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87:A88"/>
    <mergeCell ref="A89:A90"/>
    <mergeCell ref="A91:A92"/>
    <mergeCell ref="A105:A106"/>
    <mergeCell ref="A107:A108"/>
    <mergeCell ref="A93:A94"/>
    <mergeCell ref="A95:A96"/>
    <mergeCell ref="A97:A98"/>
    <mergeCell ref="A99:A100"/>
    <mergeCell ref="A101:A102"/>
    <mergeCell ref="A103:A104"/>
  </mergeCells>
  <printOptions/>
  <pageMargins left="0.7086614173228347" right="0.7086614173228347" top="0.7480314960629921" bottom="0.7480314960629921" header="0.31496062992125984" footer="0.31496062992125984"/>
  <pageSetup horizontalDpi="600" verticalDpi="600" orientation="portrait" paperSize="9" scale="96" r:id="rId3"/>
  <legacyDrawing r:id="rId2"/>
</worksheet>
</file>

<file path=xl/worksheets/sheet7.xml><?xml version="1.0" encoding="utf-8"?>
<worksheet xmlns="http://schemas.openxmlformats.org/spreadsheetml/2006/main" xmlns:r="http://schemas.openxmlformats.org/officeDocument/2006/relationships">
  <sheetPr>
    <tabColor rgb="FFFF0000"/>
  </sheetPr>
  <dimension ref="A1:G13"/>
  <sheetViews>
    <sheetView zoomScalePageLayoutView="0" workbookViewId="0" topLeftCell="A19">
      <selection activeCell="L6" sqref="L6"/>
    </sheetView>
  </sheetViews>
  <sheetFormatPr defaultColWidth="9.00390625" defaultRowHeight="13.5"/>
  <cols>
    <col min="1" max="1" width="17.625" style="118" customWidth="1"/>
    <col min="2" max="2" width="11.00390625" style="118" bestFit="1" customWidth="1"/>
    <col min="3" max="16" width="12.625" style="118" customWidth="1"/>
    <col min="17" max="16384" width="9.00390625" style="118" customWidth="1"/>
  </cols>
  <sheetData>
    <row r="1" ht="13.5">
      <c r="A1" s="118" t="s">
        <v>386</v>
      </c>
    </row>
    <row r="2" spans="1:4" ht="13.5">
      <c r="A2" s="119" t="s">
        <v>360</v>
      </c>
      <c r="B2" s="212" t="s">
        <v>652</v>
      </c>
      <c r="C2" s="279" t="s">
        <v>387</v>
      </c>
      <c r="D2" s="279"/>
    </row>
    <row r="3" spans="1:7" ht="62.25" customHeight="1">
      <c r="A3" s="120" t="s">
        <v>388</v>
      </c>
      <c r="B3" s="121">
        <v>3</v>
      </c>
      <c r="C3" s="121" t="s">
        <v>389</v>
      </c>
      <c r="D3" s="122" t="s">
        <v>390</v>
      </c>
      <c r="E3" s="121"/>
      <c r="F3" s="121" t="s">
        <v>391</v>
      </c>
      <c r="G3" s="121" t="s">
        <v>392</v>
      </c>
    </row>
    <row r="4" spans="1:6" ht="15.75" customHeight="1">
      <c r="A4" s="123"/>
      <c r="B4" s="123"/>
      <c r="C4" s="124"/>
      <c r="D4" s="125"/>
      <c r="E4" s="124"/>
      <c r="F4" s="124"/>
    </row>
    <row r="5" spans="3:4" ht="13.5">
      <c r="C5" s="126" t="s">
        <v>393</v>
      </c>
      <c r="D5" s="126" t="s">
        <v>394</v>
      </c>
    </row>
    <row r="6" spans="1:7" ht="62.25" customHeight="1">
      <c r="A6" s="120" t="s">
        <v>395</v>
      </c>
      <c r="B6" s="213">
        <f>B3</f>
        <v>3</v>
      </c>
      <c r="C6" s="127" t="s">
        <v>396</v>
      </c>
      <c r="D6" s="127" t="s">
        <v>397</v>
      </c>
      <c r="E6" s="128"/>
      <c r="F6" s="128"/>
      <c r="G6" s="128"/>
    </row>
    <row r="8" ht="13.5">
      <c r="A8" s="118" t="s">
        <v>398</v>
      </c>
    </row>
    <row r="9" spans="1:4" ht="13.5">
      <c r="A9" s="119" t="s">
        <v>360</v>
      </c>
      <c r="B9" s="212" t="s">
        <v>652</v>
      </c>
      <c r="C9" s="280"/>
      <c r="D9" s="281"/>
    </row>
    <row r="10" spans="1:7" ht="62.25" customHeight="1">
      <c r="A10" s="120" t="s">
        <v>388</v>
      </c>
      <c r="B10" s="121"/>
      <c r="C10" s="121"/>
      <c r="D10" s="121"/>
      <c r="E10" s="121"/>
      <c r="F10" s="121"/>
      <c r="G10" s="128"/>
    </row>
    <row r="11" spans="1:6" ht="15.75" customHeight="1">
      <c r="A11" s="123"/>
      <c r="B11" s="123"/>
      <c r="C11" s="124"/>
      <c r="D11" s="125"/>
      <c r="E11" s="124"/>
      <c r="F11" s="124"/>
    </row>
    <row r="12" spans="3:4" ht="13.5">
      <c r="C12" s="126" t="s">
        <v>393</v>
      </c>
      <c r="D12" s="126" t="s">
        <v>394</v>
      </c>
    </row>
    <row r="13" spans="1:7" ht="62.25" customHeight="1">
      <c r="A13" s="120" t="s">
        <v>395</v>
      </c>
      <c r="B13" s="213">
        <f>IF(B10="","",B10)</f>
      </c>
      <c r="C13" s="127"/>
      <c r="D13" s="127"/>
      <c r="E13" s="128"/>
      <c r="F13" s="128"/>
      <c r="G13" s="128"/>
    </row>
  </sheetData>
  <sheetProtection/>
  <mergeCells count="2">
    <mergeCell ref="C2:D2"/>
    <mergeCell ref="C9:D9"/>
  </mergeCells>
  <printOptions/>
  <pageMargins left="0.7" right="0.7" top="0.75" bottom="0.75" header="0.3" footer="0.3"/>
  <pageSetup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B2:D7"/>
  <sheetViews>
    <sheetView zoomScalePageLayoutView="0" workbookViewId="0" topLeftCell="A1">
      <selection activeCell="C12" sqref="C12"/>
    </sheetView>
  </sheetViews>
  <sheetFormatPr defaultColWidth="9.00390625" defaultRowHeight="13.5"/>
  <cols>
    <col min="2" max="2" width="4.375" style="0" customWidth="1"/>
    <col min="3" max="3" width="38.625" style="0" bestFit="1" customWidth="1"/>
    <col min="4" max="4" width="2.75390625" style="0" customWidth="1"/>
  </cols>
  <sheetData>
    <row r="2" spans="2:4" ht="13.5">
      <c r="B2" s="222"/>
      <c r="C2" s="223"/>
      <c r="D2" s="224"/>
    </row>
    <row r="3" spans="2:4" ht="18.75">
      <c r="B3" s="225"/>
      <c r="C3" s="226" t="str">
        <f>"〒"&amp;'基礎データ'!B34</f>
        <v>〒</v>
      </c>
      <c r="D3" s="227"/>
    </row>
    <row r="4" spans="2:4" ht="18.75">
      <c r="B4" s="225"/>
      <c r="C4" s="226">
        <f>'基礎データ'!B35</f>
        <v>0</v>
      </c>
      <c r="D4" s="227"/>
    </row>
    <row r="5" spans="2:4" ht="18.75">
      <c r="B5" s="225"/>
      <c r="C5" s="226">
        <f>'基礎データ'!B36</f>
        <v>0</v>
      </c>
      <c r="D5" s="227"/>
    </row>
    <row r="6" spans="2:4" ht="18.75">
      <c r="B6" s="225"/>
      <c r="C6" s="226" t="str">
        <f>'基礎データ'!B37&amp;"　"&amp;'基礎データ'!B38&amp;"　様"</f>
        <v>　　様</v>
      </c>
      <c r="D6" s="227"/>
    </row>
    <row r="7" spans="2:4" ht="13.5">
      <c r="B7" s="228"/>
      <c r="C7" s="229"/>
      <c r="D7" s="230"/>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I2"/>
  <sheetViews>
    <sheetView zoomScalePageLayoutView="0" workbookViewId="0" topLeftCell="A1">
      <selection activeCell="I1" sqref="I1"/>
    </sheetView>
  </sheetViews>
  <sheetFormatPr defaultColWidth="9.00390625" defaultRowHeight="13.5"/>
  <cols>
    <col min="1" max="16384" width="9.00390625" style="118" customWidth="1"/>
  </cols>
  <sheetData>
    <row r="1" spans="1:9" ht="13.5">
      <c r="A1" s="231" t="s">
        <v>646</v>
      </c>
      <c r="B1" s="231" t="s">
        <v>647</v>
      </c>
      <c r="C1" s="231" t="s">
        <v>648</v>
      </c>
      <c r="D1" s="231" t="s">
        <v>649</v>
      </c>
      <c r="E1" s="119" t="s">
        <v>350</v>
      </c>
      <c r="F1" s="119" t="s">
        <v>399</v>
      </c>
      <c r="G1" s="119" t="s">
        <v>400</v>
      </c>
      <c r="H1" s="119" t="s">
        <v>401</v>
      </c>
      <c r="I1" s="119" t="s">
        <v>228</v>
      </c>
    </row>
    <row r="2" spans="1:9" ht="13.5">
      <c r="A2" s="118">
        <f>'基礎データ'!B4</f>
        <v>0</v>
      </c>
      <c r="B2" s="118">
        <f>'基礎データ'!B7</f>
        <v>0</v>
      </c>
      <c r="C2" s="118">
        <f>'基礎データ'!B8</f>
        <v>0</v>
      </c>
      <c r="D2" s="118">
        <f>'基礎データ'!B9</f>
        <v>0</v>
      </c>
      <c r="E2" s="118">
        <f>'新規認定用 '!C19</f>
        <v>0</v>
      </c>
      <c r="F2" s="118">
        <f>'新規認定用 '!C20</f>
        <v>0</v>
      </c>
      <c r="G2" s="118">
        <f>'新規認定用 '!C21</f>
        <v>0</v>
      </c>
      <c r="H2" s="118">
        <f>'新規認定用 '!C22</f>
        <v>0</v>
      </c>
      <c r="I2" s="118">
        <f>'新規認定用 '!C23</f>
        <v>0</v>
      </c>
    </row>
  </sheetData>
  <sheetProtection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2015-11-02T02:05:02Z</cp:lastPrinted>
  <dcterms:created xsi:type="dcterms:W3CDTF">2003-03-28T09:52:14Z</dcterms:created>
  <dcterms:modified xsi:type="dcterms:W3CDTF">2015-11-11T09:05:30Z</dcterms:modified>
  <cp:category/>
  <cp:version/>
  <cp:contentType/>
  <cp:contentStatus/>
</cp:coreProperties>
</file>