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2120" windowHeight="4560" tabRatio="685" activeTab="0"/>
  </bookViews>
  <sheets>
    <sheet name="様式１－３" sheetId="1" r:id="rId1"/>
  </sheets>
  <definedNames>
    <definedName name="_xlnm.Print_Area" localSheetId="0">'様式１－３'!$A$1:$S$53</definedName>
    <definedName name="_xlnm.Print_Titles" localSheetId="0">'様式１－３'!$1:$3</definedName>
  </definedNames>
  <calcPr fullCalcOnLoad="1"/>
</workbook>
</file>

<file path=xl/sharedStrings.xml><?xml version="1.0" encoding="utf-8"?>
<sst xmlns="http://schemas.openxmlformats.org/spreadsheetml/2006/main" count="202" uniqueCount="50">
  <si>
    <t>積　　　　　算　　　　　内　　　　　訳</t>
  </si>
  <si>
    <t>千円</t>
  </si>
  <si>
    <t>人</t>
  </si>
  <si>
    <t>計</t>
  </si>
  <si>
    <t>小計</t>
  </si>
  <si>
    <t>千円</t>
  </si>
  <si>
    <t>調査旅費</t>
  </si>
  <si>
    <t>箇所</t>
  </si>
  <si>
    <t>円</t>
  </si>
  <si>
    <t>回</t>
  </si>
  <si>
    <t>部</t>
  </si>
  <si>
    <t>式</t>
  </si>
  <si>
    <t>１式</t>
  </si>
  <si>
    <t>現地調査旅費 （○○　→　○○　○級～○級　○泊○日）</t>
  </si>
  <si>
    <t>×</t>
  </si>
  <si>
    <t>×</t>
  </si>
  <si>
    <t>=</t>
  </si>
  <si>
    <t>×</t>
  </si>
  <si>
    <t>=</t>
  </si>
  <si>
    <t>×</t>
  </si>
  <si>
    <t>　（１）人件費</t>
  </si>
  <si>
    <t>　（３）業務委託費</t>
  </si>
  <si>
    <t>○○地域活性化推進協議会</t>
  </si>
  <si>
    <t>（実施主体）</t>
  </si>
  <si>
    <t>円</t>
  </si>
  <si>
    <t>×</t>
  </si>
  <si>
    <t>=</t>
  </si>
  <si>
    <t>円</t>
  </si>
  <si>
    <t>　（２）人件費以外の経費（取組の実施にあたって必要な主だった経費）</t>
  </si>
  <si>
    <t>（備考）</t>
  </si>
  <si>
    <t>=</t>
  </si>
  <si>
    <t>=</t>
  </si>
  <si>
    <t>　（４）調査報告書作成</t>
  </si>
  <si>
    <t>印刷制本費（軽印刷 A4 100頁）</t>
  </si>
  <si>
    <t>CD-R（700MB　10枚）</t>
  </si>
  <si>
    <t>=</t>
  </si>
  <si>
    <t>×</t>
  </si>
  <si>
    <t>=</t>
  </si>
  <si>
    <t>【様式１－３】</t>
  </si>
  <si>
    <t>概要：</t>
  </si>
  <si>
    <t>③　「持続的な取組につなげるための地域人材力の強化」の実施に必要な経費</t>
  </si>
  <si>
    <t>②　「○○の安定供給体制の確保」の実施に必要な経費</t>
  </si>
  <si>
    <t>地域固有の産品である○○を活用した新製品を開発し、販路拡大戦略の立案を行う</t>
  </si>
  <si>
    <t>○○の生産体制の課題を抽出し、安定供給を実現するための体制づくりを行う</t>
  </si>
  <si>
    <t>○○生産の本格展開のため、担い手育成を行う</t>
  </si>
  <si>
    <t>NPO法人○○○</t>
  </si>
  <si>
    <t>①　「地域産品○○のブランド化・販路拡大」の実施に必要な経費</t>
  </si>
  <si>
    <t>○○商工会議所</t>
  </si>
  <si>
    <t>○○農協</t>
  </si>
  <si>
    <t>（調査名）　○○プロジェクト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</si>
</sst>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\ \ #,##0"/>
    <numFmt numFmtId="177" formatCode="&quot;@&quot;#,##0;"/>
    <numFmt numFmtId="178" formatCode="#,##0;&quot;△ &quot;#,##0"/>
    <numFmt numFmtId="179" formatCode="#,##0;[Red]&quot;△&quot;\ #,##0"/>
    <numFmt numFmtId="180" formatCode="#,##0&quot;千円&quot;;[Red]&quot;△&quot;#,##0&quot;千円&quot;"/>
    <numFmt numFmtId="181" formatCode="#,###&quot;千&quot;&quot;円&quot;"/>
    <numFmt numFmtId="182" formatCode="0_);[Red]\(0\)"/>
    <numFmt numFmtId="183" formatCode="\(#,###\)"/>
    <numFmt numFmtId="184" formatCode="0,000&quot;千円&quot;"/>
    <numFmt numFmtId="185" formatCode="&quot;(&quot;0,000&quot;千円)&quot;"/>
    <numFmt numFmtId="186" formatCode="0&quot;円/ℓ&quot;"/>
    <numFmt numFmtId="187" formatCode="#,##0.0;[Red]\-#,##0.0"/>
    <numFmt numFmtId="188" formatCode="General&quot;部&quot;"/>
    <numFmt numFmtId="189" formatCode="&quot;@　&quot;#,##0.0&quot;　円　×&quot;"/>
    <numFmt numFmtId="190" formatCode="&quot;（平日）　 @　&quot;#,##0.0&quot;　円　×&quot;"/>
    <numFmt numFmtId="191" formatCode="&quot;（土日祝日）　 @　&quot;#,##0.0&quot;　円　×&quot;"/>
    <numFmt numFmtId="192" formatCode="#,##0_ ;[Red]\-#,##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  <numFmt numFmtId="198" formatCode="#,##0_ "/>
    <numFmt numFmtId="199" formatCode="#,##0.0_ ;[Red]\-#,##0.0\ "/>
    <numFmt numFmtId="200" formatCode="0.0_);[Red]\(0.0\)"/>
    <numFmt numFmtId="201" formatCode="&quot;\&quot;#,##0;\-&quot;\&quot;#,##0"/>
    <numFmt numFmtId="202" formatCode="&quot;\&quot;#,##0;[Red]\-&quot;\&quot;#,##0"/>
    <numFmt numFmtId="203" formatCode="#,##0.0"/>
    <numFmt numFmtId="204" formatCode="#,##0_);[Red]\(#,##0\)"/>
    <numFmt numFmtId="205" formatCode="0.00_);[Red]\(0.00\)"/>
    <numFmt numFmtId="206" formatCode="#,##0.000;[Red]\-#,##0.000"/>
    <numFmt numFmtId="207" formatCode="0&quot;人&quot;"/>
    <numFmt numFmtId="208" formatCode="&quot;×&quot;0&quot;日&quot;"/>
    <numFmt numFmtId="209" formatCode="0&quot;千&quot;&quot;円&quot;"/>
    <numFmt numFmtId="210" formatCode="0,000&quot;千&quot;&quot;円&quot;"/>
    <numFmt numFmtId="211" formatCode="#,##0.00_ "/>
    <numFmt numFmtId="212" formatCode="0,00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12" xfId="49" applyFont="1" applyFill="1" applyBorder="1" applyAlignment="1">
      <alignment shrinkToFit="1"/>
    </xf>
    <xf numFmtId="0" fontId="0" fillId="0" borderId="0" xfId="0" applyFont="1" applyFill="1" applyBorder="1" applyAlignment="1" quotePrefix="1">
      <alignment/>
    </xf>
    <xf numFmtId="38" fontId="0" fillId="0" borderId="0" xfId="49" applyFont="1" applyFill="1" applyBorder="1" applyAlignment="1">
      <alignment shrinkToFit="1"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8" fontId="0" fillId="0" borderId="12" xfId="49" applyFont="1" applyFill="1" applyBorder="1" applyAlignment="1">
      <alignment horizontal="left" shrinkToFit="1"/>
    </xf>
    <xf numFmtId="0" fontId="0" fillId="0" borderId="0" xfId="61" applyFont="1" applyFill="1" applyBorder="1" applyAlignment="1">
      <alignment horizontal="left" shrinkToFit="1"/>
      <protection/>
    </xf>
    <xf numFmtId="38" fontId="0" fillId="0" borderId="0" xfId="49" applyFont="1" applyFill="1" applyBorder="1" applyAlignment="1">
      <alignment shrinkToFit="1"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Border="1" applyAlignment="1">
      <alignment horizontal="center" shrinkToFit="1"/>
      <protection/>
    </xf>
    <xf numFmtId="38" fontId="0" fillId="0" borderId="0" xfId="49" applyFont="1" applyFill="1" applyBorder="1" applyAlignment="1">
      <alignment horizontal="right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0" xfId="61" applyFont="1" applyFill="1" applyBorder="1" applyAlignment="1">
      <alignment shrinkToFit="1"/>
      <protection/>
    </xf>
    <xf numFmtId="0" fontId="9" fillId="0" borderId="0" xfId="61" applyFont="1" applyFill="1" applyBorder="1" applyAlignment="1">
      <alignment horizontal="center" shrinkToFit="1"/>
      <protection/>
    </xf>
    <xf numFmtId="0" fontId="0" fillId="23" borderId="14" xfId="0" applyFont="1" applyFill="1" applyBorder="1" applyAlignment="1">
      <alignment/>
    </xf>
    <xf numFmtId="38" fontId="0" fillId="23" borderId="15" xfId="49" applyFont="1" applyFill="1" applyBorder="1" applyAlignment="1">
      <alignment horizontal="left" shrinkToFit="1"/>
    </xf>
    <xf numFmtId="0" fontId="0" fillId="21" borderId="0" xfId="61" applyFont="1" applyFill="1" applyBorder="1" applyAlignment="1">
      <alignment horizontal="left" shrinkToFit="1"/>
      <protection/>
    </xf>
    <xf numFmtId="38" fontId="0" fillId="21" borderId="0" xfId="49" applyFont="1" applyFill="1" applyBorder="1" applyAlignment="1">
      <alignment shrinkToFit="1"/>
    </xf>
    <xf numFmtId="0" fontId="0" fillId="21" borderId="0" xfId="61" applyFont="1" applyFill="1" applyBorder="1" applyAlignment="1">
      <alignment shrinkToFit="1"/>
      <protection/>
    </xf>
    <xf numFmtId="0" fontId="0" fillId="0" borderId="0" xfId="61" applyFont="1" applyFill="1" applyBorder="1" applyAlignment="1">
      <alignment horizontal="right" shrinkToFit="1"/>
      <protection/>
    </xf>
    <xf numFmtId="0" fontId="0" fillId="0" borderId="0" xfId="61" applyFont="1" applyFill="1" applyBorder="1" applyAlignment="1">
      <alignment horizontal="right" shrinkToFit="1"/>
      <protection/>
    </xf>
    <xf numFmtId="0" fontId="9" fillId="0" borderId="0" xfId="61" applyFont="1" applyFill="1" applyBorder="1" applyAlignment="1">
      <alignment horizontal="right" shrinkToFit="1"/>
      <protection/>
    </xf>
    <xf numFmtId="0" fontId="9" fillId="21" borderId="0" xfId="61" applyFont="1" applyFill="1" applyBorder="1" applyAlignment="1">
      <alignment horizontal="left" shrinkToFit="1"/>
      <protection/>
    </xf>
    <xf numFmtId="38" fontId="9" fillId="21" borderId="0" xfId="49" applyFont="1" applyFill="1" applyBorder="1" applyAlignment="1">
      <alignment shrinkToFit="1"/>
    </xf>
    <xf numFmtId="0" fontId="9" fillId="21" borderId="0" xfId="61" applyFont="1" applyFill="1" applyBorder="1" applyAlignment="1">
      <alignment shrinkToFit="1"/>
      <protection/>
    </xf>
    <xf numFmtId="38" fontId="0" fillId="0" borderId="0" xfId="49" applyFont="1" applyFill="1" applyBorder="1" applyAlignment="1">
      <alignment horizontal="left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178" fontId="0" fillId="0" borderId="17" xfId="49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38" fontId="0" fillId="0" borderId="18" xfId="49" applyFont="1" applyFill="1" applyBorder="1" applyAlignment="1">
      <alignment vertical="center" shrinkToFit="1"/>
    </xf>
    <xf numFmtId="179" fontId="0" fillId="0" borderId="18" xfId="49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38" fontId="0" fillId="0" borderId="18" xfId="49" applyFont="1" applyFill="1" applyBorder="1" applyAlignment="1">
      <alignment vertical="center" shrinkToFit="1"/>
    </xf>
    <xf numFmtId="176" fontId="0" fillId="0" borderId="18" xfId="49" applyNumberFormat="1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38" fontId="0" fillId="0" borderId="19" xfId="49" applyFont="1" applyFill="1" applyBorder="1" applyAlignment="1">
      <alignment vertical="center" shrinkToFit="1"/>
    </xf>
    <xf numFmtId="38" fontId="8" fillId="0" borderId="19" xfId="49" applyFont="1" applyFill="1" applyBorder="1" applyAlignment="1">
      <alignment vertical="center" shrinkToFit="1"/>
    </xf>
    <xf numFmtId="0" fontId="0" fillId="23" borderId="20" xfId="0" applyFont="1" applyFill="1" applyBorder="1" applyAlignment="1">
      <alignment vertical="center" shrinkToFit="1"/>
    </xf>
    <xf numFmtId="38" fontId="0" fillId="23" borderId="20" xfId="49" applyFont="1" applyFill="1" applyBorder="1" applyAlignment="1">
      <alignment vertical="center" shrinkToFit="1"/>
    </xf>
    <xf numFmtId="176" fontId="0" fillId="23" borderId="20" xfId="49" applyNumberFormat="1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38" fontId="0" fillId="0" borderId="21" xfId="49" applyFont="1" applyFill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center" shrinkToFit="1"/>
    </xf>
    <xf numFmtId="38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shrinkToFit="1"/>
    </xf>
    <xf numFmtId="38" fontId="0" fillId="0" borderId="13" xfId="49" applyFont="1" applyFill="1" applyBorder="1" applyAlignment="1">
      <alignment shrinkToFit="1"/>
    </xf>
    <xf numFmtId="0" fontId="0" fillId="0" borderId="13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shrinkToFit="1"/>
    </xf>
    <xf numFmtId="0" fontId="0" fillId="23" borderId="14" xfId="0" applyFont="1" applyFill="1" applyBorder="1" applyAlignment="1">
      <alignment shrinkToFit="1"/>
    </xf>
    <xf numFmtId="38" fontId="0" fillId="23" borderId="14" xfId="49" applyFont="1" applyFill="1" applyBorder="1" applyAlignment="1">
      <alignment shrinkToFit="1"/>
    </xf>
    <xf numFmtId="0" fontId="0" fillId="23" borderId="14" xfId="0" applyFont="1" applyFill="1" applyBorder="1" applyAlignment="1">
      <alignment horizontal="right" shrinkToFit="1"/>
    </xf>
    <xf numFmtId="38" fontId="0" fillId="23" borderId="14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shrinkToFit="1"/>
    </xf>
    <xf numFmtId="38" fontId="0" fillId="0" borderId="0" xfId="0" applyNumberFormat="1" applyFont="1" applyFill="1" applyBorder="1" applyAlignment="1">
      <alignment shrinkToFit="1"/>
    </xf>
    <xf numFmtId="0" fontId="0" fillId="23" borderId="14" xfId="0" applyFont="1" applyFill="1" applyBorder="1" applyAlignment="1">
      <alignment vertical="center" shrinkToFit="1"/>
    </xf>
    <xf numFmtId="0" fontId="0" fillId="23" borderId="15" xfId="0" applyFont="1" applyFill="1" applyBorder="1" applyAlignment="1">
      <alignment shrinkToFit="1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0" xfId="49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38" fontId="0" fillId="0" borderId="18" xfId="49" applyFont="1" applyFill="1" applyBorder="1" applyAlignment="1">
      <alignment horizontal="right" vertical="top" shrinkToFit="1"/>
    </xf>
    <xf numFmtId="212" fontId="0" fillId="21" borderId="0" xfId="49" applyNumberFormat="1" applyFont="1" applyFill="1" applyBorder="1" applyAlignment="1">
      <alignment horizontal="right" shrinkToFit="1"/>
    </xf>
    <xf numFmtId="0" fontId="0" fillId="21" borderId="0" xfId="0" applyFont="1" applyFill="1" applyBorder="1" applyAlignment="1">
      <alignment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24" xfId="61" applyFont="1" applyFill="1" applyBorder="1" applyAlignment="1">
      <alignment shrinkToFit="1"/>
      <protection/>
    </xf>
    <xf numFmtId="0" fontId="0" fillId="0" borderId="24" xfId="61" applyFont="1" applyFill="1" applyBorder="1" applyAlignment="1">
      <alignment horizont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shrinkToFit="1"/>
    </xf>
    <xf numFmtId="0" fontId="0" fillId="0" borderId="16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left" shrinkToFit="1"/>
    </xf>
    <xf numFmtId="0" fontId="0" fillId="23" borderId="20" xfId="61" applyFont="1" applyFill="1" applyBorder="1" applyAlignment="1">
      <alignment horizontal="left" shrinkToFit="1"/>
      <protection/>
    </xf>
    <xf numFmtId="0" fontId="0" fillId="0" borderId="18" xfId="61" applyFont="1" applyFill="1" applyBorder="1" applyAlignment="1">
      <alignment horizontal="left" shrinkToFit="1"/>
      <protection/>
    </xf>
    <xf numFmtId="0" fontId="0" fillId="23" borderId="18" xfId="61" applyFont="1" applyFill="1" applyBorder="1" applyAlignment="1">
      <alignment horizontal="left" shrinkToFit="1"/>
      <protection/>
    </xf>
    <xf numFmtId="0" fontId="0" fillId="0" borderId="0" xfId="0" applyFont="1" applyAlignment="1">
      <alignment horizontal="left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21" borderId="24" xfId="61" applyFont="1" applyFill="1" applyBorder="1" applyAlignment="1">
      <alignment horizontal="left" shrinkToFit="1"/>
      <protection/>
    </xf>
    <xf numFmtId="0" fontId="0" fillId="23" borderId="18" xfId="0" applyFont="1" applyFill="1" applyBorder="1" applyAlignment="1">
      <alignment vertical="center" shrinkToFit="1"/>
    </xf>
    <xf numFmtId="38" fontId="0" fillId="23" borderId="18" xfId="49" applyFont="1" applyFill="1" applyBorder="1" applyAlignment="1">
      <alignment vertical="center" shrinkToFit="1"/>
    </xf>
    <xf numFmtId="176" fontId="0" fillId="23" borderId="18" xfId="49" applyNumberFormat="1" applyFont="1" applyFill="1" applyBorder="1" applyAlignment="1">
      <alignment vertical="center" shrinkToFit="1"/>
    </xf>
    <xf numFmtId="0" fontId="0" fillId="23" borderId="11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 shrinkToFit="1"/>
    </xf>
    <xf numFmtId="38" fontId="0" fillId="23" borderId="0" xfId="49" applyFont="1" applyFill="1" applyBorder="1" applyAlignment="1">
      <alignment vertical="center" shrinkToFit="1"/>
    </xf>
    <xf numFmtId="0" fontId="0" fillId="23" borderId="0" xfId="0" applyFont="1" applyFill="1" applyBorder="1" applyAlignment="1">
      <alignment horizontal="right" vertical="center" shrinkToFit="1"/>
    </xf>
    <xf numFmtId="38" fontId="0" fillId="23" borderId="0" xfId="0" applyNumberFormat="1" applyFont="1" applyFill="1" applyBorder="1" applyAlignment="1">
      <alignment horizontal="right" shrinkToFit="1"/>
    </xf>
    <xf numFmtId="0" fontId="0" fillId="23" borderId="0" xfId="0" applyFont="1" applyFill="1" applyBorder="1" applyAlignment="1">
      <alignment shrinkToFit="1"/>
    </xf>
    <xf numFmtId="0" fontId="0" fillId="23" borderId="12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38" fontId="0" fillId="0" borderId="26" xfId="49" applyFont="1" applyFill="1" applyBorder="1" applyAlignment="1">
      <alignment vertical="center" shrinkToFit="1"/>
    </xf>
    <xf numFmtId="176" fontId="0" fillId="0" borderId="26" xfId="49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/>
    </xf>
    <xf numFmtId="0" fontId="0" fillId="0" borderId="28" xfId="61" applyFont="1" applyFill="1" applyBorder="1" applyAlignment="1">
      <alignment shrinkToFit="1"/>
      <protection/>
    </xf>
    <xf numFmtId="0" fontId="0" fillId="0" borderId="28" xfId="61" applyFont="1" applyFill="1" applyBorder="1" applyAlignment="1">
      <alignment horizontal="right" shrinkToFit="1"/>
      <protection/>
    </xf>
    <xf numFmtId="0" fontId="0" fillId="0" borderId="28" xfId="61" applyFont="1" applyFill="1" applyBorder="1" applyAlignment="1">
      <alignment horizontal="center" shrinkToFit="1"/>
      <protection/>
    </xf>
    <xf numFmtId="38" fontId="0" fillId="0" borderId="28" xfId="0" applyNumberFormat="1" applyFont="1" applyFill="1" applyBorder="1" applyAlignment="1">
      <alignment shrinkToFit="1"/>
    </xf>
    <xf numFmtId="38" fontId="0" fillId="0" borderId="29" xfId="49" applyFont="1" applyFill="1" applyBorder="1" applyAlignment="1">
      <alignment horizontal="left" shrinkToFit="1"/>
    </xf>
    <xf numFmtId="178" fontId="0" fillId="0" borderId="16" xfId="49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38" fontId="0" fillId="0" borderId="25" xfId="49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38" fontId="0" fillId="21" borderId="24" xfId="49" applyFont="1" applyFill="1" applyBorder="1" applyAlignment="1">
      <alignment shrinkToFit="1"/>
    </xf>
    <xf numFmtId="0" fontId="0" fillId="21" borderId="24" xfId="61" applyFont="1" applyFill="1" applyBorder="1" applyAlignment="1">
      <alignment shrinkToFit="1"/>
      <protection/>
    </xf>
    <xf numFmtId="0" fontId="0" fillId="0" borderId="24" xfId="0" applyFont="1" applyFill="1" applyBorder="1" applyAlignment="1">
      <alignment shrinkToFit="1"/>
    </xf>
    <xf numFmtId="0" fontId="0" fillId="21" borderId="24" xfId="0" applyFont="1" applyFill="1" applyBorder="1" applyAlignment="1">
      <alignment shrinkToFit="1"/>
    </xf>
    <xf numFmtId="38" fontId="0" fillId="0" borderId="24" xfId="49" applyFont="1" applyFill="1" applyBorder="1" applyAlignment="1">
      <alignment horizontal="right" shrinkToFit="1"/>
    </xf>
    <xf numFmtId="38" fontId="0" fillId="0" borderId="24" xfId="49" applyFont="1" applyFill="1" applyBorder="1" applyAlignment="1">
      <alignment horizontal="left" shrinkToFit="1"/>
    </xf>
    <xf numFmtId="0" fontId="0" fillId="21" borderId="18" xfId="61" applyFont="1" applyFill="1" applyBorder="1" applyAlignment="1">
      <alignment horizontal="left" shrinkToFit="1"/>
      <protection/>
    </xf>
    <xf numFmtId="0" fontId="0" fillId="21" borderId="26" xfId="61" applyFont="1" applyFill="1" applyBorder="1" applyAlignment="1">
      <alignment horizontal="left" shrinkToFit="1"/>
      <protection/>
    </xf>
    <xf numFmtId="0" fontId="0" fillId="21" borderId="21" xfId="61" applyFont="1" applyFill="1" applyBorder="1" applyAlignment="1">
      <alignment horizontal="left" shrinkToFit="1"/>
      <protection/>
    </xf>
    <xf numFmtId="0" fontId="0" fillId="0" borderId="24" xfId="61" applyFont="1" applyFill="1" applyBorder="1" applyAlignment="1">
      <alignment horizontal="right" shrinkToFit="1"/>
      <protection/>
    </xf>
    <xf numFmtId="38" fontId="0" fillId="0" borderId="24" xfId="0" applyNumberFormat="1" applyFont="1" applyFill="1" applyBorder="1" applyAlignment="1">
      <alignment shrinkToFit="1"/>
    </xf>
    <xf numFmtId="38" fontId="0" fillId="0" borderId="31" xfId="49" applyFont="1" applyFill="1" applyBorder="1" applyAlignment="1">
      <alignment horizontal="left" shrinkToFit="1"/>
    </xf>
    <xf numFmtId="0" fontId="0" fillId="21" borderId="24" xfId="61" applyFont="1" applyFill="1" applyBorder="1" applyAlignment="1">
      <alignment horizontal="left" shrinkToFit="1"/>
      <protection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21" borderId="0" xfId="61" applyFont="1" applyFill="1" applyBorder="1" applyAlignment="1">
      <alignment horizontal="left" shrinkToFit="1"/>
      <protection/>
    </xf>
    <xf numFmtId="0" fontId="0" fillId="21" borderId="28" xfId="61" applyFont="1" applyFill="1" applyBorder="1" applyAlignment="1">
      <alignment horizontal="left" shrinkToFi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38" fontId="0" fillId="0" borderId="33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広域圏様式３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3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23.75390625" style="51" customWidth="1"/>
    <col min="2" max="2" width="6.875" style="51" bestFit="1" customWidth="1"/>
    <col min="3" max="3" width="5.875" style="51" bestFit="1" customWidth="1"/>
    <col min="4" max="4" width="3.25390625" style="10" customWidth="1"/>
    <col min="5" max="5" width="38.875" style="51" customWidth="1"/>
    <col min="6" max="6" width="6.875" style="83" bestFit="1" customWidth="1"/>
    <col min="7" max="7" width="6.25390625" style="51" customWidth="1"/>
    <col min="8" max="8" width="3.50390625" style="51" bestFit="1" customWidth="1"/>
    <col min="9" max="9" width="5.50390625" style="51" bestFit="1" customWidth="1"/>
    <col min="10" max="10" width="4.875" style="51" bestFit="1" customWidth="1"/>
    <col min="11" max="11" width="3.50390625" style="51" bestFit="1" customWidth="1"/>
    <col min="12" max="12" width="4.50390625" style="51" bestFit="1" customWidth="1"/>
    <col min="13" max="13" width="5.25390625" style="51" bestFit="1" customWidth="1"/>
    <col min="14" max="14" width="3.50390625" style="51" bestFit="1" customWidth="1"/>
    <col min="15" max="15" width="5.50390625" style="84" customWidth="1"/>
    <col min="16" max="16" width="5.25390625" style="85" bestFit="1" customWidth="1"/>
    <col min="17" max="17" width="5.875" style="51" bestFit="1" customWidth="1"/>
    <col min="18" max="18" width="5.25390625" style="51" bestFit="1" customWidth="1"/>
    <col min="19" max="19" width="36.75390625" style="102" customWidth="1"/>
    <col min="20" max="16384" width="9.00390625" style="10" customWidth="1"/>
  </cols>
  <sheetData>
    <row r="1" spans="1:19" s="1" customFormat="1" ht="14.25" thickBot="1">
      <c r="A1" s="34"/>
      <c r="B1" s="148" t="s">
        <v>49</v>
      </c>
      <c r="C1" s="149"/>
      <c r="D1" s="149"/>
      <c r="E1" s="149"/>
      <c r="F1" s="149"/>
      <c r="G1" s="149"/>
      <c r="H1" s="149"/>
      <c r="I1" s="150"/>
      <c r="J1" s="150"/>
      <c r="K1" s="150"/>
      <c r="L1" s="150"/>
      <c r="M1" s="150"/>
      <c r="N1" s="151">
        <f>B5+B10</f>
        <v>8</v>
      </c>
      <c r="O1" s="152"/>
      <c r="P1" s="52" t="s">
        <v>5</v>
      </c>
      <c r="Q1" s="156"/>
      <c r="R1" s="157"/>
      <c r="S1" s="93" t="s">
        <v>38</v>
      </c>
    </row>
    <row r="2" spans="1:19" s="1" customFormat="1" ht="14.25" thickBot="1">
      <c r="A2" s="35" t="s">
        <v>23</v>
      </c>
      <c r="B2" s="35" t="s">
        <v>3</v>
      </c>
      <c r="C2" s="36" t="s">
        <v>4</v>
      </c>
      <c r="D2" s="153" t="s">
        <v>0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  <c r="S2" s="94" t="s">
        <v>29</v>
      </c>
    </row>
    <row r="3" spans="1:19" s="1" customFormat="1" ht="13.5">
      <c r="A3" s="34"/>
      <c r="B3" s="34" t="s">
        <v>1</v>
      </c>
      <c r="C3" s="124" t="s">
        <v>1</v>
      </c>
      <c r="D3" s="2"/>
      <c r="E3" s="125"/>
      <c r="F3" s="126"/>
      <c r="G3" s="125"/>
      <c r="H3" s="125"/>
      <c r="I3" s="125"/>
      <c r="J3" s="125"/>
      <c r="K3" s="125"/>
      <c r="L3" s="125"/>
      <c r="M3" s="125"/>
      <c r="N3" s="125"/>
      <c r="O3" s="127"/>
      <c r="P3" s="103"/>
      <c r="Q3" s="125"/>
      <c r="R3" s="128"/>
      <c r="S3" s="95"/>
    </row>
    <row r="4" spans="1:19" s="1" customFormat="1" ht="13.5" hidden="1">
      <c r="A4" s="37"/>
      <c r="B4" s="38"/>
      <c r="C4" s="38"/>
      <c r="D4" s="3"/>
      <c r="E4" s="53"/>
      <c r="F4" s="54"/>
      <c r="G4" s="53"/>
      <c r="H4" s="53"/>
      <c r="I4" s="53"/>
      <c r="J4" s="53"/>
      <c r="K4" s="53"/>
      <c r="L4" s="53"/>
      <c r="M4" s="53"/>
      <c r="N4" s="53"/>
      <c r="O4" s="55"/>
      <c r="P4" s="56"/>
      <c r="Q4" s="53"/>
      <c r="R4" s="57"/>
      <c r="S4" s="96"/>
    </row>
    <row r="5" spans="1:19" s="1" customFormat="1" ht="13.5" hidden="1">
      <c r="A5" s="37" t="s">
        <v>6</v>
      </c>
      <c r="B5" s="38">
        <f>Q7/1000</f>
        <v>0</v>
      </c>
      <c r="C5" s="39"/>
      <c r="D5" s="3"/>
      <c r="E5" s="53"/>
      <c r="F5" s="54"/>
      <c r="G5" s="53"/>
      <c r="H5" s="53">
        <v>1</v>
      </c>
      <c r="I5" s="53" t="s">
        <v>7</v>
      </c>
      <c r="J5" s="53"/>
      <c r="K5" s="53"/>
      <c r="L5" s="53"/>
      <c r="M5" s="53"/>
      <c r="N5" s="53"/>
      <c r="O5" s="55"/>
      <c r="P5" s="56"/>
      <c r="Q5" s="58">
        <f>SUM(Q6:Q8)</f>
        <v>0</v>
      </c>
      <c r="R5" s="4" t="s">
        <v>8</v>
      </c>
      <c r="S5" s="96"/>
    </row>
    <row r="6" spans="1:19" s="1" customFormat="1" ht="13.5" hidden="1">
      <c r="A6" s="37"/>
      <c r="B6" s="38"/>
      <c r="C6" s="38"/>
      <c r="D6" s="5"/>
      <c r="E6" s="59" t="s">
        <v>13</v>
      </c>
      <c r="F6" s="6"/>
      <c r="G6" s="59"/>
      <c r="H6" s="59"/>
      <c r="I6" s="59"/>
      <c r="J6" s="59"/>
      <c r="K6" s="59"/>
      <c r="L6" s="59"/>
      <c r="M6" s="59"/>
      <c r="N6" s="59"/>
      <c r="O6" s="60"/>
      <c r="P6" s="61"/>
      <c r="Q6" s="62"/>
      <c r="R6" s="4"/>
      <c r="S6" s="96"/>
    </row>
    <row r="7" spans="1:19" s="1" customFormat="1" ht="13.5" hidden="1">
      <c r="A7" s="37"/>
      <c r="B7" s="38"/>
      <c r="C7" s="38"/>
      <c r="D7" s="3"/>
      <c r="E7" s="6"/>
      <c r="F7" s="6">
        <v>0</v>
      </c>
      <c r="G7" s="7" t="s">
        <v>8</v>
      </c>
      <c r="H7" s="7" t="s">
        <v>14</v>
      </c>
      <c r="I7" s="7">
        <v>0</v>
      </c>
      <c r="J7" s="7" t="s">
        <v>2</v>
      </c>
      <c r="K7" s="7" t="s">
        <v>15</v>
      </c>
      <c r="L7" s="7">
        <v>0</v>
      </c>
      <c r="M7" s="7" t="s">
        <v>9</v>
      </c>
      <c r="N7" s="7"/>
      <c r="O7" s="27"/>
      <c r="P7" s="8" t="s">
        <v>16</v>
      </c>
      <c r="Q7" s="6">
        <f>ROUND(F7*I7*L7,0)</f>
        <v>0</v>
      </c>
      <c r="R7" s="4" t="s">
        <v>8</v>
      </c>
      <c r="S7" s="96"/>
    </row>
    <row r="8" spans="1:19" s="1" customFormat="1" ht="13.5" hidden="1">
      <c r="A8" s="37"/>
      <c r="B8" s="38"/>
      <c r="C8" s="38"/>
      <c r="D8" s="5"/>
      <c r="E8" s="59" t="s">
        <v>13</v>
      </c>
      <c r="F8" s="6"/>
      <c r="G8" s="59"/>
      <c r="H8" s="59"/>
      <c r="I8" s="59"/>
      <c r="J8" s="59"/>
      <c r="K8" s="59"/>
      <c r="L8" s="59"/>
      <c r="M8" s="59"/>
      <c r="N8" s="59"/>
      <c r="O8" s="60"/>
      <c r="P8" s="61"/>
      <c r="Q8" s="62"/>
      <c r="R8" s="4"/>
      <c r="S8" s="96"/>
    </row>
    <row r="9" spans="1:19" ht="13.5" hidden="1">
      <c r="A9" s="40"/>
      <c r="B9" s="41"/>
      <c r="C9" s="42"/>
      <c r="D9" s="17"/>
      <c r="E9" s="63"/>
      <c r="F9" s="64"/>
      <c r="G9" s="63"/>
      <c r="H9" s="63"/>
      <c r="I9" s="63"/>
      <c r="J9" s="63"/>
      <c r="K9" s="63"/>
      <c r="L9" s="63"/>
      <c r="M9" s="63"/>
      <c r="N9" s="63"/>
      <c r="O9" s="65"/>
      <c r="P9" s="66"/>
      <c r="Q9" s="63"/>
      <c r="R9" s="67"/>
      <c r="S9" s="97"/>
    </row>
    <row r="10" spans="1:19" ht="13.5">
      <c r="A10" s="43" t="s">
        <v>22</v>
      </c>
      <c r="B10" s="44">
        <f>C11+C28+C41</f>
        <v>8</v>
      </c>
      <c r="C10" s="45"/>
      <c r="D10" s="19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70"/>
      <c r="P10" s="71"/>
      <c r="Q10" s="68"/>
      <c r="R10" s="72"/>
      <c r="S10" s="98"/>
    </row>
    <row r="11" spans="1:19" ht="13.5">
      <c r="A11" s="46" t="s">
        <v>48</v>
      </c>
      <c r="B11" s="47"/>
      <c r="C11" s="48">
        <f>Q13+Q17+Q22+Q25</f>
        <v>8</v>
      </c>
      <c r="D11" s="22" t="s">
        <v>46</v>
      </c>
      <c r="E11" s="73"/>
      <c r="F11" s="74"/>
      <c r="G11" s="73"/>
      <c r="H11" s="73"/>
      <c r="I11" s="73"/>
      <c r="J11" s="73"/>
      <c r="K11" s="73"/>
      <c r="L11" s="73"/>
      <c r="M11" s="73"/>
      <c r="N11" s="73"/>
      <c r="O11" s="75"/>
      <c r="P11" s="76"/>
      <c r="Q11" s="73"/>
      <c r="R11" s="23"/>
      <c r="S11" s="99"/>
    </row>
    <row r="12" spans="1:19" ht="13.5">
      <c r="A12" s="40"/>
      <c r="B12" s="41"/>
      <c r="C12" s="86" t="s">
        <v>39</v>
      </c>
      <c r="D12" s="143" t="s">
        <v>42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5"/>
      <c r="S12" s="100"/>
    </row>
    <row r="13" spans="1:19" ht="13.5">
      <c r="A13" s="40"/>
      <c r="B13" s="41"/>
      <c r="C13" s="41"/>
      <c r="D13" s="9" t="s">
        <v>20</v>
      </c>
      <c r="E13" s="77"/>
      <c r="F13" s="13"/>
      <c r="G13" s="77"/>
      <c r="H13" s="77"/>
      <c r="I13" s="77"/>
      <c r="J13" s="77"/>
      <c r="K13" s="77"/>
      <c r="L13" s="77"/>
      <c r="M13" s="77"/>
      <c r="N13" s="77"/>
      <c r="O13" s="78"/>
      <c r="P13" s="90"/>
      <c r="Q13" s="16">
        <f>SUM(Q14:Q16)</f>
        <v>0</v>
      </c>
      <c r="R13" s="11" t="s">
        <v>5</v>
      </c>
      <c r="S13" s="136"/>
    </row>
    <row r="14" spans="1:19" ht="13.5">
      <c r="A14" s="40"/>
      <c r="B14" s="41"/>
      <c r="C14" s="41"/>
      <c r="D14" s="18"/>
      <c r="E14" s="24"/>
      <c r="F14" s="25"/>
      <c r="G14" s="26" t="s">
        <v>24</v>
      </c>
      <c r="H14" s="7" t="s">
        <v>25</v>
      </c>
      <c r="I14" s="26"/>
      <c r="J14" s="26"/>
      <c r="K14" s="7" t="s">
        <v>25</v>
      </c>
      <c r="L14" s="26"/>
      <c r="M14" s="26"/>
      <c r="N14" s="7" t="s">
        <v>25</v>
      </c>
      <c r="O14" s="27">
        <v>1.05</v>
      </c>
      <c r="P14" s="8" t="s">
        <v>26</v>
      </c>
      <c r="Q14" s="16">
        <f>ROUND(F14*I14*L14*O14/1000,0)</f>
        <v>0</v>
      </c>
      <c r="R14" s="11" t="s">
        <v>5</v>
      </c>
      <c r="S14" s="136"/>
    </row>
    <row r="15" spans="1:19" ht="13.5">
      <c r="A15" s="40"/>
      <c r="B15" s="41"/>
      <c r="C15" s="41"/>
      <c r="D15" s="9"/>
      <c r="E15" s="24"/>
      <c r="F15" s="87"/>
      <c r="G15" s="26" t="s">
        <v>24</v>
      </c>
      <c r="H15" s="7" t="s">
        <v>25</v>
      </c>
      <c r="I15" s="26"/>
      <c r="J15" s="26"/>
      <c r="K15" s="7" t="s">
        <v>25</v>
      </c>
      <c r="L15" s="26"/>
      <c r="M15" s="26"/>
      <c r="N15" s="7" t="s">
        <v>25</v>
      </c>
      <c r="O15" s="27">
        <v>1.05</v>
      </c>
      <c r="P15" s="8" t="s">
        <v>26</v>
      </c>
      <c r="Q15" s="16">
        <f>ROUND(F15*I15*L15*O15/1000,0)</f>
        <v>0</v>
      </c>
      <c r="R15" s="11" t="s">
        <v>5</v>
      </c>
      <c r="S15" s="136"/>
    </row>
    <row r="16" spans="1:19" ht="13.5">
      <c r="A16" s="40"/>
      <c r="B16" s="41"/>
      <c r="C16" s="41"/>
      <c r="D16" s="9"/>
      <c r="E16" s="24"/>
      <c r="F16" s="87"/>
      <c r="G16" s="26" t="s">
        <v>24</v>
      </c>
      <c r="H16" s="7" t="s">
        <v>25</v>
      </c>
      <c r="I16" s="26"/>
      <c r="J16" s="26"/>
      <c r="K16" s="7" t="s">
        <v>25</v>
      </c>
      <c r="L16" s="26"/>
      <c r="M16" s="26"/>
      <c r="N16" s="7" t="s">
        <v>25</v>
      </c>
      <c r="O16" s="27">
        <v>1.05</v>
      </c>
      <c r="P16" s="8" t="s">
        <v>26</v>
      </c>
      <c r="Q16" s="16">
        <f>ROUND(F16*I16*L16*O16/1000,0)</f>
        <v>0</v>
      </c>
      <c r="R16" s="11" t="s">
        <v>5</v>
      </c>
      <c r="S16" s="136"/>
    </row>
    <row r="17" spans="1:19" ht="13.5">
      <c r="A17" s="40"/>
      <c r="B17" s="41"/>
      <c r="C17" s="41"/>
      <c r="D17" s="9" t="s">
        <v>28</v>
      </c>
      <c r="E17" s="77"/>
      <c r="F17" s="13"/>
      <c r="G17" s="77"/>
      <c r="H17" s="77"/>
      <c r="I17" s="77"/>
      <c r="J17" s="77"/>
      <c r="K17" s="77"/>
      <c r="L17" s="77"/>
      <c r="M17" s="77"/>
      <c r="N17" s="77"/>
      <c r="O17" s="78"/>
      <c r="P17" s="90"/>
      <c r="Q17" s="79">
        <f>SUM(Q18:Q21)</f>
        <v>0</v>
      </c>
      <c r="R17" s="11" t="s">
        <v>5</v>
      </c>
      <c r="S17" s="136"/>
    </row>
    <row r="18" spans="1:19" ht="13.5">
      <c r="A18" s="40"/>
      <c r="B18" s="41"/>
      <c r="C18" s="41"/>
      <c r="D18" s="9"/>
      <c r="E18" s="24"/>
      <c r="F18" s="87"/>
      <c r="G18" s="26" t="s">
        <v>24</v>
      </c>
      <c r="H18" s="7" t="s">
        <v>25</v>
      </c>
      <c r="I18" s="26"/>
      <c r="J18" s="26"/>
      <c r="K18" s="7" t="s">
        <v>25</v>
      </c>
      <c r="L18" s="26"/>
      <c r="M18" s="26"/>
      <c r="N18" s="7" t="s">
        <v>25</v>
      </c>
      <c r="O18" s="27">
        <v>1.05</v>
      </c>
      <c r="P18" s="8" t="s">
        <v>26</v>
      </c>
      <c r="Q18" s="16">
        <f>ROUND(F18*I18*L18*O18/1000,0)</f>
        <v>0</v>
      </c>
      <c r="R18" s="11" t="s">
        <v>5</v>
      </c>
      <c r="S18" s="136"/>
    </row>
    <row r="19" spans="1:19" ht="13.5">
      <c r="A19" s="40"/>
      <c r="B19" s="41"/>
      <c r="C19" s="41"/>
      <c r="D19" s="9"/>
      <c r="E19" s="24"/>
      <c r="F19" s="87"/>
      <c r="G19" s="26" t="s">
        <v>24</v>
      </c>
      <c r="H19" s="7" t="s">
        <v>25</v>
      </c>
      <c r="I19" s="26"/>
      <c r="J19" s="26"/>
      <c r="K19" s="7" t="s">
        <v>25</v>
      </c>
      <c r="L19" s="26"/>
      <c r="M19" s="26"/>
      <c r="N19" s="7" t="s">
        <v>25</v>
      </c>
      <c r="O19" s="27">
        <v>1.05</v>
      </c>
      <c r="P19" s="8" t="s">
        <v>26</v>
      </c>
      <c r="Q19" s="16">
        <f>ROUND(F19*I19*L19*O19/1000,0)</f>
        <v>0</v>
      </c>
      <c r="R19" s="11" t="s">
        <v>5</v>
      </c>
      <c r="S19" s="136"/>
    </row>
    <row r="20" spans="1:19" ht="13.5">
      <c r="A20" s="40"/>
      <c r="B20" s="41"/>
      <c r="C20" s="41"/>
      <c r="D20" s="9"/>
      <c r="E20" s="24"/>
      <c r="F20" s="87"/>
      <c r="G20" s="26" t="s">
        <v>24</v>
      </c>
      <c r="H20" s="7" t="s">
        <v>25</v>
      </c>
      <c r="I20" s="26"/>
      <c r="J20" s="26"/>
      <c r="K20" s="7" t="s">
        <v>25</v>
      </c>
      <c r="L20" s="26"/>
      <c r="M20" s="26"/>
      <c r="N20" s="7" t="s">
        <v>25</v>
      </c>
      <c r="O20" s="27">
        <v>1.05</v>
      </c>
      <c r="P20" s="8" t="s">
        <v>26</v>
      </c>
      <c r="Q20" s="16">
        <f>ROUND(F20*I20*L20*O20/1000,0)</f>
        <v>0</v>
      </c>
      <c r="R20" s="11" t="s">
        <v>5</v>
      </c>
      <c r="S20" s="136"/>
    </row>
    <row r="21" spans="1:19" ht="13.5">
      <c r="A21" s="40"/>
      <c r="B21" s="41"/>
      <c r="C21" s="41"/>
      <c r="D21" s="9"/>
      <c r="E21" s="24"/>
      <c r="F21" s="87"/>
      <c r="G21" s="26" t="s">
        <v>24</v>
      </c>
      <c r="H21" s="7" t="s">
        <v>25</v>
      </c>
      <c r="I21" s="26"/>
      <c r="J21" s="26"/>
      <c r="K21" s="7" t="s">
        <v>25</v>
      </c>
      <c r="L21" s="26"/>
      <c r="M21" s="26"/>
      <c r="N21" s="7" t="s">
        <v>25</v>
      </c>
      <c r="O21" s="27">
        <v>1.05</v>
      </c>
      <c r="P21" s="8" t="s">
        <v>26</v>
      </c>
      <c r="Q21" s="16">
        <f>ROUND(F21*I21*L21*O21/1000,0)</f>
        <v>0</v>
      </c>
      <c r="R21" s="11" t="s">
        <v>5</v>
      </c>
      <c r="S21" s="136"/>
    </row>
    <row r="22" spans="1:19" ht="13.5">
      <c r="A22" s="40"/>
      <c r="B22" s="41"/>
      <c r="C22" s="41"/>
      <c r="D22" s="9" t="s">
        <v>21</v>
      </c>
      <c r="E22" s="77"/>
      <c r="F22" s="13"/>
      <c r="G22" s="77"/>
      <c r="H22" s="77"/>
      <c r="I22" s="77"/>
      <c r="J22" s="77"/>
      <c r="K22" s="77"/>
      <c r="L22" s="77"/>
      <c r="M22" s="77"/>
      <c r="N22" s="77"/>
      <c r="O22" s="78"/>
      <c r="P22" s="90"/>
      <c r="Q22" s="79">
        <f>SUM(Q23:Q24)</f>
        <v>0</v>
      </c>
      <c r="R22" s="11" t="s">
        <v>5</v>
      </c>
      <c r="S22" s="136"/>
    </row>
    <row r="23" spans="1:19" ht="13.5">
      <c r="A23" s="40"/>
      <c r="B23" s="41"/>
      <c r="C23" s="41"/>
      <c r="D23" s="9"/>
      <c r="E23" s="146"/>
      <c r="F23" s="146"/>
      <c r="G23" s="146"/>
      <c r="H23" s="146"/>
      <c r="I23" s="146"/>
      <c r="J23" s="146"/>
      <c r="K23" s="146"/>
      <c r="L23" s="146"/>
      <c r="M23" s="146"/>
      <c r="N23" s="7"/>
      <c r="O23" s="27" t="s">
        <v>12</v>
      </c>
      <c r="P23" s="8" t="s">
        <v>30</v>
      </c>
      <c r="Q23" s="79"/>
      <c r="R23" s="11" t="s">
        <v>5</v>
      </c>
      <c r="S23" s="136"/>
    </row>
    <row r="24" spans="1:19" ht="13.5">
      <c r="A24" s="40"/>
      <c r="B24" s="41"/>
      <c r="C24" s="41"/>
      <c r="D24" s="9"/>
      <c r="E24" s="146"/>
      <c r="F24" s="146"/>
      <c r="G24" s="146"/>
      <c r="H24" s="146"/>
      <c r="I24" s="146"/>
      <c r="J24" s="146"/>
      <c r="K24" s="146"/>
      <c r="L24" s="146"/>
      <c r="M24" s="146"/>
      <c r="N24" s="7"/>
      <c r="O24" s="27" t="s">
        <v>12</v>
      </c>
      <c r="P24" s="8" t="s">
        <v>26</v>
      </c>
      <c r="Q24" s="16"/>
      <c r="R24" s="11" t="s">
        <v>5</v>
      </c>
      <c r="S24" s="136"/>
    </row>
    <row r="25" spans="1:19" ht="13.5">
      <c r="A25" s="40"/>
      <c r="B25" s="41"/>
      <c r="C25" s="41"/>
      <c r="D25" s="9" t="s">
        <v>32</v>
      </c>
      <c r="E25" s="77"/>
      <c r="F25" s="13"/>
      <c r="G25" s="77"/>
      <c r="H25" s="77"/>
      <c r="I25" s="77"/>
      <c r="J25" s="77"/>
      <c r="K25" s="77"/>
      <c r="L25" s="77"/>
      <c r="M25" s="77"/>
      <c r="N25" s="77"/>
      <c r="O25" s="78"/>
      <c r="P25" s="90"/>
      <c r="Q25" s="79">
        <f>SUM(Q26:Q27)</f>
        <v>8</v>
      </c>
      <c r="R25" s="11" t="s">
        <v>5</v>
      </c>
      <c r="S25" s="136"/>
    </row>
    <row r="26" spans="1:19" ht="13.5">
      <c r="A26" s="40"/>
      <c r="B26" s="41"/>
      <c r="C26" s="41"/>
      <c r="D26" s="9"/>
      <c r="E26" s="24" t="s">
        <v>33</v>
      </c>
      <c r="F26" s="25">
        <v>697</v>
      </c>
      <c r="G26" s="26" t="s">
        <v>8</v>
      </c>
      <c r="H26" s="7" t="s">
        <v>17</v>
      </c>
      <c r="I26" s="26">
        <v>10</v>
      </c>
      <c r="J26" s="26" t="s">
        <v>10</v>
      </c>
      <c r="K26" s="77"/>
      <c r="L26" s="88"/>
      <c r="M26" s="88"/>
      <c r="N26" s="7" t="s">
        <v>19</v>
      </c>
      <c r="O26" s="7">
        <v>1.05</v>
      </c>
      <c r="P26" s="8" t="s">
        <v>35</v>
      </c>
      <c r="Q26" s="16">
        <f>ROUND(F26*I26*O26/1000,0)</f>
        <v>7</v>
      </c>
      <c r="R26" s="33" t="s">
        <v>5</v>
      </c>
      <c r="S26" s="136"/>
    </row>
    <row r="27" spans="1:19" ht="14.25" thickBot="1">
      <c r="A27" s="49"/>
      <c r="B27" s="50"/>
      <c r="C27" s="50"/>
      <c r="D27" s="129"/>
      <c r="E27" s="104" t="s">
        <v>34</v>
      </c>
      <c r="F27" s="130">
        <v>810</v>
      </c>
      <c r="G27" s="131" t="s">
        <v>8</v>
      </c>
      <c r="H27" s="91" t="s">
        <v>17</v>
      </c>
      <c r="I27" s="131">
        <v>1</v>
      </c>
      <c r="J27" s="131" t="s">
        <v>11</v>
      </c>
      <c r="K27" s="132"/>
      <c r="L27" s="133"/>
      <c r="M27" s="133"/>
      <c r="N27" s="91" t="s">
        <v>36</v>
      </c>
      <c r="O27" s="91">
        <v>1.05</v>
      </c>
      <c r="P27" s="92" t="s">
        <v>37</v>
      </c>
      <c r="Q27" s="134">
        <f>ROUND(F27*I27*O27/1000,0)</f>
        <v>1</v>
      </c>
      <c r="R27" s="135" t="s">
        <v>5</v>
      </c>
      <c r="S27" s="138"/>
    </row>
    <row r="28" spans="1:19" ht="13.5">
      <c r="A28" s="46" t="s">
        <v>45</v>
      </c>
      <c r="B28" s="47"/>
      <c r="C28" s="47">
        <f>Q30+Q34+Q39</f>
        <v>0</v>
      </c>
      <c r="D28" s="22" t="s">
        <v>41</v>
      </c>
      <c r="E28" s="73"/>
      <c r="F28" s="74"/>
      <c r="G28" s="73"/>
      <c r="H28" s="73"/>
      <c r="I28" s="73"/>
      <c r="J28" s="73"/>
      <c r="K28" s="73"/>
      <c r="L28" s="73"/>
      <c r="M28" s="73"/>
      <c r="N28" s="80"/>
      <c r="O28" s="75"/>
      <c r="P28" s="76"/>
      <c r="Q28" s="73"/>
      <c r="R28" s="81"/>
      <c r="S28" s="101"/>
    </row>
    <row r="29" spans="1:19" ht="13.5">
      <c r="A29" s="40"/>
      <c r="B29" s="41"/>
      <c r="C29" s="86" t="s">
        <v>39</v>
      </c>
      <c r="D29" s="143" t="s">
        <v>43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S29" s="100"/>
    </row>
    <row r="30" spans="1:19" ht="13.5">
      <c r="A30" s="40"/>
      <c r="B30" s="41"/>
      <c r="C30" s="41"/>
      <c r="D30" s="9" t="s">
        <v>20</v>
      </c>
      <c r="E30" s="63"/>
      <c r="F30" s="64"/>
      <c r="G30" s="63"/>
      <c r="H30" s="63"/>
      <c r="I30" s="63"/>
      <c r="J30" s="63"/>
      <c r="K30" s="63"/>
      <c r="L30" s="63"/>
      <c r="M30" s="63"/>
      <c r="N30" s="77"/>
      <c r="O30" s="65"/>
      <c r="P30" s="66"/>
      <c r="Q30" s="79">
        <f>SUM(Q31:Q33)</f>
        <v>0</v>
      </c>
      <c r="R30" s="11" t="s">
        <v>5</v>
      </c>
      <c r="S30" s="136"/>
    </row>
    <row r="31" spans="1:19" ht="13.5">
      <c r="A31" s="40"/>
      <c r="B31" s="41"/>
      <c r="C31" s="41"/>
      <c r="D31" s="18"/>
      <c r="E31" s="24"/>
      <c r="F31" s="87"/>
      <c r="G31" s="26" t="s">
        <v>24</v>
      </c>
      <c r="H31" s="7" t="s">
        <v>25</v>
      </c>
      <c r="I31" s="26"/>
      <c r="J31" s="26"/>
      <c r="K31" s="7" t="s">
        <v>25</v>
      </c>
      <c r="L31" s="26"/>
      <c r="M31" s="26"/>
      <c r="N31" s="7" t="s">
        <v>25</v>
      </c>
      <c r="O31" s="27">
        <v>1.05</v>
      </c>
      <c r="P31" s="8" t="s">
        <v>26</v>
      </c>
      <c r="Q31" s="16">
        <f>ROUND(F31*I31*L31*O31/1000,0)</f>
        <v>0</v>
      </c>
      <c r="R31" s="11" t="s">
        <v>5</v>
      </c>
      <c r="S31" s="136"/>
    </row>
    <row r="32" spans="1:19" ht="13.5">
      <c r="A32" s="40"/>
      <c r="B32" s="41"/>
      <c r="C32" s="42"/>
      <c r="D32" s="17"/>
      <c r="E32" s="24"/>
      <c r="F32" s="25"/>
      <c r="G32" s="26" t="s">
        <v>24</v>
      </c>
      <c r="H32" s="7" t="s">
        <v>25</v>
      </c>
      <c r="I32" s="26"/>
      <c r="J32" s="26"/>
      <c r="K32" s="7" t="s">
        <v>25</v>
      </c>
      <c r="L32" s="26"/>
      <c r="M32" s="26"/>
      <c r="N32" s="7" t="s">
        <v>25</v>
      </c>
      <c r="O32" s="27">
        <v>1.05</v>
      </c>
      <c r="P32" s="8" t="s">
        <v>26</v>
      </c>
      <c r="Q32" s="16">
        <f>ROUND(F32*I32*L32*O32/1000,0)</f>
        <v>0</v>
      </c>
      <c r="R32" s="11" t="s">
        <v>5</v>
      </c>
      <c r="S32" s="136"/>
    </row>
    <row r="33" spans="1:19" ht="13.5">
      <c r="A33" s="40"/>
      <c r="B33" s="41"/>
      <c r="C33" s="41"/>
      <c r="D33" s="9"/>
      <c r="E33" s="24"/>
      <c r="F33" s="87"/>
      <c r="G33" s="26" t="s">
        <v>24</v>
      </c>
      <c r="H33" s="7" t="s">
        <v>25</v>
      </c>
      <c r="I33" s="26"/>
      <c r="J33" s="26"/>
      <c r="K33" s="7" t="s">
        <v>25</v>
      </c>
      <c r="L33" s="26"/>
      <c r="M33" s="26"/>
      <c r="N33" s="7" t="s">
        <v>25</v>
      </c>
      <c r="O33" s="27">
        <v>1.05</v>
      </c>
      <c r="P33" s="8" t="s">
        <v>26</v>
      </c>
      <c r="Q33" s="16">
        <f>ROUND(F33*I33*L33*O33/1000,0)</f>
        <v>0</v>
      </c>
      <c r="R33" s="11" t="s">
        <v>5</v>
      </c>
      <c r="S33" s="136"/>
    </row>
    <row r="34" spans="1:19" ht="13.5">
      <c r="A34" s="40"/>
      <c r="B34" s="41"/>
      <c r="C34" s="42"/>
      <c r="D34" s="9" t="s">
        <v>28</v>
      </c>
      <c r="E34" s="63"/>
      <c r="F34" s="64"/>
      <c r="G34" s="63"/>
      <c r="H34" s="63"/>
      <c r="I34" s="63"/>
      <c r="J34" s="63"/>
      <c r="K34" s="63"/>
      <c r="L34" s="63"/>
      <c r="M34" s="63"/>
      <c r="N34" s="63"/>
      <c r="O34" s="65"/>
      <c r="P34" s="66"/>
      <c r="Q34" s="82">
        <f>SUM(Q35:Q38)</f>
        <v>0</v>
      </c>
      <c r="R34" s="11" t="s">
        <v>5</v>
      </c>
      <c r="S34" s="136"/>
    </row>
    <row r="35" spans="1:19" ht="13.5">
      <c r="A35" s="40"/>
      <c r="B35" s="41"/>
      <c r="C35" s="42"/>
      <c r="D35" s="17"/>
      <c r="E35" s="24"/>
      <c r="F35" s="25"/>
      <c r="G35" s="26" t="s">
        <v>24</v>
      </c>
      <c r="H35" s="7" t="s">
        <v>25</v>
      </c>
      <c r="I35" s="26"/>
      <c r="J35" s="26"/>
      <c r="K35" s="7"/>
      <c r="L35" s="26"/>
      <c r="M35" s="26"/>
      <c r="N35" s="7" t="s">
        <v>25</v>
      </c>
      <c r="O35" s="27">
        <v>1.05</v>
      </c>
      <c r="P35" s="8" t="s">
        <v>26</v>
      </c>
      <c r="Q35" s="16">
        <f>ROUND(F35*I35*L35*O35/1000,0)</f>
        <v>0</v>
      </c>
      <c r="R35" s="11" t="s">
        <v>5</v>
      </c>
      <c r="S35" s="136"/>
    </row>
    <row r="36" spans="1:19" ht="13.5">
      <c r="A36" s="40"/>
      <c r="B36" s="41"/>
      <c r="C36" s="42"/>
      <c r="D36" s="89"/>
      <c r="E36" s="24"/>
      <c r="F36" s="25"/>
      <c r="G36" s="26" t="s">
        <v>24</v>
      </c>
      <c r="H36" s="7" t="s">
        <v>25</v>
      </c>
      <c r="I36" s="26"/>
      <c r="J36" s="26"/>
      <c r="K36" s="7"/>
      <c r="L36" s="26"/>
      <c r="M36" s="26"/>
      <c r="N36" s="7" t="s">
        <v>25</v>
      </c>
      <c r="O36" s="27">
        <v>1.05</v>
      </c>
      <c r="P36" s="8" t="s">
        <v>26</v>
      </c>
      <c r="Q36" s="16">
        <f>ROUND(F36*I36*L36*O36/1000,0)</f>
        <v>0</v>
      </c>
      <c r="R36" s="11" t="s">
        <v>5</v>
      </c>
      <c r="S36" s="136"/>
    </row>
    <row r="37" spans="1:19" ht="13.5">
      <c r="A37" s="40"/>
      <c r="B37" s="41"/>
      <c r="C37" s="42"/>
      <c r="D37" s="89"/>
      <c r="E37" s="24"/>
      <c r="F37" s="25"/>
      <c r="G37" s="26" t="s">
        <v>24</v>
      </c>
      <c r="H37" s="7" t="s">
        <v>25</v>
      </c>
      <c r="I37" s="26"/>
      <c r="J37" s="26"/>
      <c r="K37" s="7"/>
      <c r="L37" s="26"/>
      <c r="M37" s="26"/>
      <c r="N37" s="7" t="s">
        <v>25</v>
      </c>
      <c r="O37" s="27">
        <v>1.05</v>
      </c>
      <c r="P37" s="8" t="s">
        <v>26</v>
      </c>
      <c r="Q37" s="16">
        <f>ROUND(F37*I37*L37*O37/1000,0)</f>
        <v>0</v>
      </c>
      <c r="R37" s="11" t="s">
        <v>5</v>
      </c>
      <c r="S37" s="136"/>
    </row>
    <row r="38" spans="1:19" ht="13.5">
      <c r="A38" s="40"/>
      <c r="B38" s="41"/>
      <c r="C38" s="42"/>
      <c r="D38" s="89"/>
      <c r="E38" s="24"/>
      <c r="F38" s="25"/>
      <c r="G38" s="26" t="s">
        <v>24</v>
      </c>
      <c r="H38" s="7" t="s">
        <v>25</v>
      </c>
      <c r="I38" s="26"/>
      <c r="J38" s="26"/>
      <c r="K38" s="7" t="s">
        <v>25</v>
      </c>
      <c r="L38" s="26"/>
      <c r="M38" s="26"/>
      <c r="N38" s="7" t="s">
        <v>25</v>
      </c>
      <c r="O38" s="27">
        <v>1.05</v>
      </c>
      <c r="P38" s="8" t="s">
        <v>26</v>
      </c>
      <c r="Q38" s="16">
        <f>ROUND(F38*I38*L38*O38/1000,0)</f>
        <v>0</v>
      </c>
      <c r="R38" s="11" t="s">
        <v>5</v>
      </c>
      <c r="S38" s="136"/>
    </row>
    <row r="39" spans="1:19" ht="13.5">
      <c r="A39" s="40"/>
      <c r="B39" s="41"/>
      <c r="C39" s="42"/>
      <c r="D39" s="9" t="s">
        <v>21</v>
      </c>
      <c r="E39" s="12"/>
      <c r="F39" s="13"/>
      <c r="G39" s="14"/>
      <c r="H39" s="14"/>
      <c r="I39" s="14"/>
      <c r="J39" s="14"/>
      <c r="K39" s="14"/>
      <c r="L39" s="14"/>
      <c r="M39" s="14"/>
      <c r="N39" s="14"/>
      <c r="O39" s="28"/>
      <c r="P39" s="15"/>
      <c r="Q39" s="16">
        <f>Q40</f>
        <v>0</v>
      </c>
      <c r="R39" s="11" t="s">
        <v>5</v>
      </c>
      <c r="S39" s="136"/>
    </row>
    <row r="40" spans="1:19" ht="13.5">
      <c r="A40" s="115"/>
      <c r="B40" s="116"/>
      <c r="C40" s="117"/>
      <c r="D40" s="118"/>
      <c r="E40" s="147"/>
      <c r="F40" s="147"/>
      <c r="G40" s="147"/>
      <c r="H40" s="147"/>
      <c r="I40" s="147"/>
      <c r="J40" s="147"/>
      <c r="K40" s="147"/>
      <c r="L40" s="147"/>
      <c r="M40" s="147"/>
      <c r="N40" s="119"/>
      <c r="O40" s="120" t="s">
        <v>12</v>
      </c>
      <c r="P40" s="121" t="s">
        <v>31</v>
      </c>
      <c r="Q40" s="122"/>
      <c r="R40" s="123" t="s">
        <v>5</v>
      </c>
      <c r="S40" s="137"/>
    </row>
    <row r="41" spans="1:19" ht="13.5">
      <c r="A41" s="105" t="s">
        <v>47</v>
      </c>
      <c r="B41" s="106"/>
      <c r="C41" s="107">
        <f>(Q43+Q47+Q52)</f>
        <v>0</v>
      </c>
      <c r="D41" s="108" t="s">
        <v>40</v>
      </c>
      <c r="E41" s="109"/>
      <c r="F41" s="110"/>
      <c r="G41" s="109"/>
      <c r="H41" s="109"/>
      <c r="I41" s="109"/>
      <c r="J41" s="109"/>
      <c r="K41" s="109"/>
      <c r="L41" s="109"/>
      <c r="M41" s="109"/>
      <c r="N41" s="109"/>
      <c r="O41" s="111"/>
      <c r="P41" s="112"/>
      <c r="Q41" s="113"/>
      <c r="R41" s="114"/>
      <c r="S41" s="101"/>
    </row>
    <row r="42" spans="1:19" ht="13.5">
      <c r="A42" s="40"/>
      <c r="B42" s="41"/>
      <c r="C42" s="86" t="s">
        <v>39</v>
      </c>
      <c r="D42" s="143" t="s">
        <v>44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5"/>
      <c r="S42" s="100"/>
    </row>
    <row r="43" spans="1:19" ht="13.5">
      <c r="A43" s="40"/>
      <c r="B43" s="41"/>
      <c r="C43" s="42"/>
      <c r="D43" s="9" t="s">
        <v>20</v>
      </c>
      <c r="E43" s="63"/>
      <c r="F43" s="64"/>
      <c r="G43" s="63"/>
      <c r="H43" s="63"/>
      <c r="I43" s="63"/>
      <c r="J43" s="63"/>
      <c r="K43" s="63"/>
      <c r="L43" s="63"/>
      <c r="M43" s="63"/>
      <c r="N43" s="63"/>
      <c r="O43" s="65"/>
      <c r="P43" s="66"/>
      <c r="Q43" s="82">
        <f>SUM(Q44:Q46)</f>
        <v>0</v>
      </c>
      <c r="R43" s="11" t="s">
        <v>5</v>
      </c>
      <c r="S43" s="136"/>
    </row>
    <row r="44" spans="1:19" ht="13.5">
      <c r="A44" s="40"/>
      <c r="B44" s="41"/>
      <c r="C44" s="42"/>
      <c r="D44" s="17"/>
      <c r="E44" s="30"/>
      <c r="F44" s="31"/>
      <c r="G44" s="32" t="s">
        <v>8</v>
      </c>
      <c r="H44" s="20" t="s">
        <v>17</v>
      </c>
      <c r="I44" s="32"/>
      <c r="J44" s="32"/>
      <c r="K44" s="20" t="s">
        <v>17</v>
      </c>
      <c r="L44" s="32"/>
      <c r="M44" s="32"/>
      <c r="N44" s="20" t="s">
        <v>25</v>
      </c>
      <c r="O44" s="29">
        <v>1.05</v>
      </c>
      <c r="P44" s="21" t="s">
        <v>18</v>
      </c>
      <c r="Q44" s="16">
        <f>ROUND(F44*I44*L44*O44/1000,0)</f>
        <v>0</v>
      </c>
      <c r="R44" s="11" t="s">
        <v>5</v>
      </c>
      <c r="S44" s="136"/>
    </row>
    <row r="45" spans="1:19" ht="13.5">
      <c r="A45" s="40"/>
      <c r="B45" s="41"/>
      <c r="C45" s="42"/>
      <c r="D45" s="17"/>
      <c r="E45" s="30"/>
      <c r="F45" s="31"/>
      <c r="G45" s="32" t="s">
        <v>27</v>
      </c>
      <c r="H45" s="20" t="s">
        <v>17</v>
      </c>
      <c r="I45" s="32"/>
      <c r="J45" s="32"/>
      <c r="K45" s="20" t="s">
        <v>25</v>
      </c>
      <c r="L45" s="32"/>
      <c r="M45" s="32"/>
      <c r="N45" s="20" t="s">
        <v>25</v>
      </c>
      <c r="O45" s="29">
        <v>1.05</v>
      </c>
      <c r="P45" s="21" t="s">
        <v>18</v>
      </c>
      <c r="Q45" s="16">
        <f>ROUND(F45*I45*L45*O45/1000,0)</f>
        <v>0</v>
      </c>
      <c r="R45" s="11" t="s">
        <v>5</v>
      </c>
      <c r="S45" s="136"/>
    </row>
    <row r="46" spans="1:19" ht="13.5">
      <c r="A46" s="40"/>
      <c r="B46" s="41"/>
      <c r="C46" s="41"/>
      <c r="D46" s="9"/>
      <c r="E46" s="24"/>
      <c r="F46" s="87"/>
      <c r="G46" s="26" t="s">
        <v>24</v>
      </c>
      <c r="H46" s="7" t="s">
        <v>25</v>
      </c>
      <c r="I46" s="26"/>
      <c r="J46" s="26"/>
      <c r="K46" s="7" t="s">
        <v>25</v>
      </c>
      <c r="L46" s="26"/>
      <c r="M46" s="26"/>
      <c r="N46" s="7" t="s">
        <v>25</v>
      </c>
      <c r="O46" s="27">
        <v>1.05</v>
      </c>
      <c r="P46" s="8" t="s">
        <v>26</v>
      </c>
      <c r="Q46" s="16">
        <f>ROUND(F46*I46*L46*O46/1000,0)</f>
        <v>0</v>
      </c>
      <c r="R46" s="11" t="s">
        <v>5</v>
      </c>
      <c r="S46" s="136"/>
    </row>
    <row r="47" spans="1:19" ht="13.5">
      <c r="A47" s="40"/>
      <c r="B47" s="41"/>
      <c r="C47" s="42"/>
      <c r="D47" s="9" t="s">
        <v>28</v>
      </c>
      <c r="E47" s="63"/>
      <c r="F47" s="64"/>
      <c r="G47" s="63"/>
      <c r="H47" s="63"/>
      <c r="I47" s="63"/>
      <c r="J47" s="63"/>
      <c r="K47" s="63"/>
      <c r="L47" s="63"/>
      <c r="M47" s="63"/>
      <c r="N47" s="63"/>
      <c r="O47" s="65"/>
      <c r="P47" s="66"/>
      <c r="Q47" s="82">
        <f>SUM(Q48:Q51)</f>
        <v>0</v>
      </c>
      <c r="R47" s="11" t="s">
        <v>5</v>
      </c>
      <c r="S47" s="136"/>
    </row>
    <row r="48" spans="1:19" ht="13.5">
      <c r="A48" s="40"/>
      <c r="B48" s="41"/>
      <c r="C48" s="42"/>
      <c r="D48" s="17"/>
      <c r="E48" s="30"/>
      <c r="F48" s="31"/>
      <c r="G48" s="32" t="s">
        <v>27</v>
      </c>
      <c r="H48" s="20" t="s">
        <v>17</v>
      </c>
      <c r="I48" s="32"/>
      <c r="J48" s="32"/>
      <c r="K48" s="20" t="s">
        <v>25</v>
      </c>
      <c r="L48" s="32"/>
      <c r="M48" s="32"/>
      <c r="N48" s="20" t="s">
        <v>25</v>
      </c>
      <c r="O48" s="29">
        <v>1.05</v>
      </c>
      <c r="P48" s="21" t="s">
        <v>18</v>
      </c>
      <c r="Q48" s="16">
        <f>ROUND(F48*I48*L48*O48/1000,0)</f>
        <v>0</v>
      </c>
      <c r="R48" s="11" t="s">
        <v>5</v>
      </c>
      <c r="S48" s="136"/>
    </row>
    <row r="49" spans="1:19" ht="13.5">
      <c r="A49" s="40"/>
      <c r="B49" s="41"/>
      <c r="C49" s="41"/>
      <c r="D49" s="9"/>
      <c r="E49" s="24"/>
      <c r="F49" s="87"/>
      <c r="G49" s="26" t="s">
        <v>24</v>
      </c>
      <c r="H49" s="7" t="s">
        <v>25</v>
      </c>
      <c r="I49" s="26"/>
      <c r="J49" s="26"/>
      <c r="K49" s="7" t="s">
        <v>25</v>
      </c>
      <c r="L49" s="26"/>
      <c r="M49" s="26"/>
      <c r="N49" s="7" t="s">
        <v>25</v>
      </c>
      <c r="O49" s="27">
        <v>1.05</v>
      </c>
      <c r="P49" s="8" t="s">
        <v>26</v>
      </c>
      <c r="Q49" s="16">
        <f>ROUND(F49*I49*L49*O49/1000,0)</f>
        <v>0</v>
      </c>
      <c r="R49" s="11" t="s">
        <v>5</v>
      </c>
      <c r="S49" s="136"/>
    </row>
    <row r="50" spans="1:19" ht="13.5">
      <c r="A50" s="40"/>
      <c r="B50" s="41"/>
      <c r="C50" s="41"/>
      <c r="D50" s="9"/>
      <c r="E50" s="24"/>
      <c r="F50" s="87"/>
      <c r="G50" s="26" t="s">
        <v>24</v>
      </c>
      <c r="H50" s="7" t="s">
        <v>25</v>
      </c>
      <c r="I50" s="26"/>
      <c r="J50" s="26"/>
      <c r="K50" s="7" t="s">
        <v>25</v>
      </c>
      <c r="L50" s="26"/>
      <c r="M50" s="26"/>
      <c r="N50" s="7" t="s">
        <v>25</v>
      </c>
      <c r="O50" s="27">
        <v>1.05</v>
      </c>
      <c r="P50" s="8" t="s">
        <v>26</v>
      </c>
      <c r="Q50" s="16">
        <f>ROUND(F50*I50*L50*O50/1000,0)</f>
        <v>0</v>
      </c>
      <c r="R50" s="11" t="s">
        <v>5</v>
      </c>
      <c r="S50" s="136"/>
    </row>
    <row r="51" spans="1:19" ht="13.5">
      <c r="A51" s="40"/>
      <c r="B51" s="41"/>
      <c r="C51" s="42"/>
      <c r="D51" s="17"/>
      <c r="E51" s="24"/>
      <c r="F51" s="25"/>
      <c r="G51" s="26" t="s">
        <v>24</v>
      </c>
      <c r="H51" s="7" t="s">
        <v>25</v>
      </c>
      <c r="I51" s="26"/>
      <c r="J51" s="26"/>
      <c r="K51" s="7"/>
      <c r="L51" s="26"/>
      <c r="M51" s="26"/>
      <c r="N51" s="7" t="s">
        <v>25</v>
      </c>
      <c r="O51" s="27">
        <v>1.05</v>
      </c>
      <c r="P51" s="8" t="s">
        <v>26</v>
      </c>
      <c r="Q51" s="16">
        <f>ROUND(F51*I51*L51*O51/1000,0)</f>
        <v>0</v>
      </c>
      <c r="R51" s="11" t="s">
        <v>5</v>
      </c>
      <c r="S51" s="136"/>
    </row>
    <row r="52" spans="1:19" ht="13.5">
      <c r="A52" s="40"/>
      <c r="B52" s="41"/>
      <c r="C52" s="41"/>
      <c r="D52" s="9" t="s">
        <v>21</v>
      </c>
      <c r="E52" s="77"/>
      <c r="F52" s="13"/>
      <c r="G52" s="77"/>
      <c r="H52" s="77"/>
      <c r="I52" s="77"/>
      <c r="J52" s="77"/>
      <c r="K52" s="77"/>
      <c r="L52" s="77"/>
      <c r="M52" s="77"/>
      <c r="N52" s="77"/>
      <c r="O52" s="78"/>
      <c r="P52" s="90"/>
      <c r="Q52" s="79">
        <f>Q53</f>
        <v>0</v>
      </c>
      <c r="R52" s="11" t="s">
        <v>5</v>
      </c>
      <c r="S52" s="136"/>
    </row>
    <row r="53" spans="1:19" ht="14.25" thickBot="1">
      <c r="A53" s="49"/>
      <c r="B53" s="50"/>
      <c r="C53" s="50"/>
      <c r="D53" s="129"/>
      <c r="E53" s="142"/>
      <c r="F53" s="142"/>
      <c r="G53" s="142"/>
      <c r="H53" s="142"/>
      <c r="I53" s="142"/>
      <c r="J53" s="142"/>
      <c r="K53" s="142"/>
      <c r="L53" s="142"/>
      <c r="M53" s="142"/>
      <c r="N53" s="91"/>
      <c r="O53" s="139"/>
      <c r="P53" s="92" t="s">
        <v>30</v>
      </c>
      <c r="Q53" s="140"/>
      <c r="R53" s="141" t="s">
        <v>5</v>
      </c>
      <c r="S53" s="138"/>
    </row>
  </sheetData>
  <mergeCells count="12">
    <mergeCell ref="B1:H1"/>
    <mergeCell ref="I1:M1"/>
    <mergeCell ref="N1:O1"/>
    <mergeCell ref="D2:R2"/>
    <mergeCell ref="Q1:R1"/>
    <mergeCell ref="E53:M53"/>
    <mergeCell ref="D12:R12"/>
    <mergeCell ref="E24:M24"/>
    <mergeCell ref="E23:M23"/>
    <mergeCell ref="D42:R42"/>
    <mergeCell ref="E40:M40"/>
    <mergeCell ref="D29:R2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7" r:id="rId1"/>
  <headerFooter alignWithMargins="0">
    <oddHeader>&amp;L平成２１年度地方の元気再生事業　提案書&amp;R様式（案）</oddHeader>
    <oddFooter>&amp;C6/6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user</cp:lastModifiedBy>
  <cp:lastPrinted>2009-03-02T11:21:41Z</cp:lastPrinted>
  <dcterms:created xsi:type="dcterms:W3CDTF">2002-12-12T10:01:55Z</dcterms:created>
  <dcterms:modified xsi:type="dcterms:W3CDTF">2009-03-06T01:12:39Z</dcterms:modified>
  <cp:category/>
  <cp:version/>
  <cp:contentType/>
  <cp:contentStatus/>
</cp:coreProperties>
</file>